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133210ef011c39/Documents/Salishan HOA/"/>
    </mc:Choice>
  </mc:AlternateContent>
  <xr:revisionPtr revIDLastSave="0" documentId="8_{033090E5-D2F7-4615-A832-BB8010B09AAD}" xr6:coauthVersionLast="47" xr6:coauthVersionMax="47" xr10:uidLastSave="{00000000-0000-0000-0000-000000000000}"/>
  <bookViews>
    <workbookView xWindow="-108" yWindow="-108" windowWidth="23256" windowHeight="12576" activeTab="1" xr2:uid="{8CC98C24-78D8-41CB-ACC8-A7D366FC82E0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Sheet1!$A:$G,Sheet1!$1:$2</definedName>
    <definedName name="QB_COLUMN_290" localSheetId="1" hidden="1">Sheet1!$AJ$1</definedName>
    <definedName name="QB_COLUMN_59201" localSheetId="1" hidden="1">Sheet1!$H$2</definedName>
    <definedName name="QB_COLUMN_59202" localSheetId="1" hidden="1">Sheet1!$P$2</definedName>
    <definedName name="QB_COLUMN_59203" localSheetId="1" hidden="1">Sheet1!$X$2</definedName>
    <definedName name="QB_COLUMN_59204" localSheetId="1" hidden="1">Sheet1!$AF$2</definedName>
    <definedName name="QB_COLUMN_59205" localSheetId="1" hidden="1">Sheet1!$AN$2</definedName>
    <definedName name="QB_COLUMN_59206" localSheetId="1" hidden="1">Sheet1!$AV$2</definedName>
    <definedName name="QB_COLUMN_59207" localSheetId="1" hidden="1">Sheet1!$BD$2</definedName>
    <definedName name="QB_COLUMN_59300" localSheetId="1" hidden="1">Sheet1!$BL$2</definedName>
    <definedName name="QB_COLUMN_63620" localSheetId="1" hidden="1">Sheet1!$BP$2</definedName>
    <definedName name="QB_COLUMN_63621" localSheetId="1" hidden="1">Sheet1!$L$2</definedName>
    <definedName name="QB_COLUMN_63622" localSheetId="1" hidden="1">Sheet1!$T$2</definedName>
    <definedName name="QB_COLUMN_63623" localSheetId="1" hidden="1">Sheet1!$AB$2</definedName>
    <definedName name="QB_COLUMN_63624" localSheetId="1" hidden="1">Sheet1!$AJ$2</definedName>
    <definedName name="QB_COLUMN_63625" localSheetId="1" hidden="1">Sheet1!$AR$2</definedName>
    <definedName name="QB_COLUMN_63626" localSheetId="1" hidden="1">Sheet1!$AZ$2</definedName>
    <definedName name="QB_COLUMN_63627" localSheetId="1" hidden="1">Sheet1!$BH$2</definedName>
    <definedName name="QB_COLUMN_64430" localSheetId="1" hidden="1">Sheet1!$BR$2</definedName>
    <definedName name="QB_COLUMN_64431" localSheetId="1" hidden="1">Sheet1!$N$2</definedName>
    <definedName name="QB_COLUMN_64432" localSheetId="1" hidden="1">Sheet1!$V$2</definedName>
    <definedName name="QB_COLUMN_64433" localSheetId="1" hidden="1">Sheet1!$AD$2</definedName>
    <definedName name="QB_COLUMN_64434" localSheetId="1" hidden="1">Sheet1!$AL$2</definedName>
    <definedName name="QB_COLUMN_64435" localSheetId="1" hidden="1">Sheet1!$AT$2</definedName>
    <definedName name="QB_COLUMN_64436" localSheetId="1" hidden="1">Sheet1!$BB$2</definedName>
    <definedName name="QB_COLUMN_64437" localSheetId="1" hidden="1">Sheet1!$BJ$2</definedName>
    <definedName name="QB_COLUMN_76211" localSheetId="1" hidden="1">Sheet1!$J$2</definedName>
    <definedName name="QB_COLUMN_76212" localSheetId="1" hidden="1">Sheet1!$R$2</definedName>
    <definedName name="QB_COLUMN_76213" localSheetId="1" hidden="1">Sheet1!$Z$2</definedName>
    <definedName name="QB_COLUMN_76214" localSheetId="1" hidden="1">Sheet1!$AH$2</definedName>
    <definedName name="QB_COLUMN_76215" localSheetId="1" hidden="1">Sheet1!$AP$2</definedName>
    <definedName name="QB_COLUMN_76216" localSheetId="1" hidden="1">Sheet1!$AX$2</definedName>
    <definedName name="QB_COLUMN_76217" localSheetId="1" hidden="1">Sheet1!$BF$2</definedName>
    <definedName name="QB_COLUMN_76310" localSheetId="1" hidden="1">Sheet1!$BN$2</definedName>
    <definedName name="QB_DATA_0" localSheetId="1" hidden="1">Sheet1!$7:$7,Sheet1!$10:$10,Sheet1!$11:$11,Sheet1!$13:$13,Sheet1!$18:$18,Sheet1!$19:$19,Sheet1!$21:$21,Sheet1!$22:$22,Sheet1!$26:$26,Sheet1!$27:$27,Sheet1!$28:$28,Sheet1!$29:$29,Sheet1!$32:$32,Sheet1!$33:$33,Sheet1!$34:$34,Sheet1!$36:$36</definedName>
    <definedName name="QB_DATA_1" localSheetId="1" hidden="1">Sheet1!$37:$37,Sheet1!$38:$38,Sheet1!$39:$39,Sheet1!$42:$42,Sheet1!$43:$43,Sheet1!$45:$45,Sheet1!$47:$47,Sheet1!$48:$48,Sheet1!$51:$51,Sheet1!$52:$52,Sheet1!$55:$55,Sheet1!$56:$56,Sheet1!$57:$57,Sheet1!$59:$59</definedName>
    <definedName name="QB_FORMULA_0" localSheetId="1" hidden="1">Sheet1!$BL$7,Sheet1!$H$8,Sheet1!$P$8,Sheet1!$X$8,Sheet1!$AF$8,Sheet1!$AN$8,Sheet1!$AV$8,Sheet1!$BD$8,Sheet1!$BL$8,Sheet1!$BL$10,Sheet1!$BL$11,Sheet1!$H$12,Sheet1!$P$12,Sheet1!$X$12,Sheet1!$AF$12,Sheet1!$AN$12</definedName>
    <definedName name="QB_FORMULA_1" localSheetId="1" hidden="1">Sheet1!$AV$12,Sheet1!$BD$12,Sheet1!$BL$12,Sheet1!$L$13,Sheet1!$N$13,Sheet1!$T$13,Sheet1!$V$13,Sheet1!$AB$13,Sheet1!$AD$13,Sheet1!$AJ$13,Sheet1!$AL$13,Sheet1!$AR$13,Sheet1!$AT$13,Sheet1!$AZ$13,Sheet1!$BB$13,Sheet1!$BL$13</definedName>
    <definedName name="QB_FORMULA_10" localSheetId="1" hidden="1">Sheet1!$AJ$23,Sheet1!$AL$23,Sheet1!$AN$23,Sheet1!$AP$23,Sheet1!$AR$23,Sheet1!$AT$23,Sheet1!$AV$23,Sheet1!$AX$23,Sheet1!$AZ$23,Sheet1!$BB$23,Sheet1!$BD$23,Sheet1!$BF$23,Sheet1!$BH$23,Sheet1!$BJ$23,Sheet1!$BL$23,Sheet1!$BN$23</definedName>
    <definedName name="QB_FORMULA_11" localSheetId="1" hidden="1">Sheet1!$BP$23,Sheet1!$BR$23,Sheet1!$L$26,Sheet1!$N$26,Sheet1!$T$26,Sheet1!$V$26,Sheet1!$AB$26,Sheet1!$AD$26,Sheet1!$AJ$26,Sheet1!$AL$26,Sheet1!$AR$26,Sheet1!$AT$26,Sheet1!$AZ$26,Sheet1!$BB$26,Sheet1!$BH$26,Sheet1!$BJ$26</definedName>
    <definedName name="QB_FORMULA_12" localSheetId="1" hidden="1">Sheet1!$BL$26,Sheet1!$BN$26,Sheet1!$BP$26,Sheet1!$BR$26,Sheet1!$L$27,Sheet1!$N$27,Sheet1!$T$27,Sheet1!$V$27,Sheet1!$AB$27,Sheet1!$AD$27,Sheet1!$AJ$27,Sheet1!$AL$27,Sheet1!$AR$27,Sheet1!$AT$27,Sheet1!$AZ$27,Sheet1!$BB$27</definedName>
    <definedName name="QB_FORMULA_13" localSheetId="1" hidden="1">Sheet1!$BH$27,Sheet1!$BJ$27,Sheet1!$BL$27,Sheet1!$BN$27,Sheet1!$BP$27,Sheet1!$BR$27,Sheet1!$L$28,Sheet1!$N$28,Sheet1!$T$28,Sheet1!$V$28,Sheet1!$AB$28,Sheet1!$AD$28,Sheet1!$AJ$28,Sheet1!$AL$28,Sheet1!$AR$28,Sheet1!$AT$28</definedName>
    <definedName name="QB_FORMULA_14" localSheetId="1" hidden="1">Sheet1!$AZ$28,Sheet1!$BB$28,Sheet1!$BH$28,Sheet1!$BJ$28,Sheet1!$BL$28,Sheet1!$BN$28,Sheet1!$BP$28,Sheet1!$BR$28,Sheet1!$L$29,Sheet1!$N$29,Sheet1!$T$29,Sheet1!$V$29,Sheet1!$AB$29,Sheet1!$AD$29,Sheet1!$AJ$29,Sheet1!$AL$29</definedName>
    <definedName name="QB_FORMULA_15" localSheetId="1" hidden="1">Sheet1!$AR$29,Sheet1!$AT$29,Sheet1!$AZ$29,Sheet1!$BB$29,Sheet1!$BH$29,Sheet1!$BJ$29,Sheet1!$BL$29,Sheet1!$BN$29,Sheet1!$BP$29,Sheet1!$BR$29,Sheet1!$H$30,Sheet1!$J$30,Sheet1!$L$30,Sheet1!$N$30,Sheet1!$P$30,Sheet1!$R$30</definedName>
    <definedName name="QB_FORMULA_16" localSheetId="1" hidden="1">Sheet1!$T$30,Sheet1!$V$30,Sheet1!$X$30,Sheet1!$Z$30,Sheet1!$AB$30,Sheet1!$AD$30,Sheet1!$AF$30,Sheet1!$AH$30,Sheet1!$AJ$30,Sheet1!$AL$30,Sheet1!$AN$30,Sheet1!$AP$30,Sheet1!$AR$30,Sheet1!$AT$30,Sheet1!$AV$30,Sheet1!$AX$30</definedName>
    <definedName name="QB_FORMULA_17" localSheetId="1" hidden="1">Sheet1!$AZ$30,Sheet1!$BB$30,Sheet1!$BD$30,Sheet1!$BF$30,Sheet1!$BH$30,Sheet1!$BJ$30,Sheet1!$BL$30,Sheet1!$BN$30,Sheet1!$BP$30,Sheet1!$BR$30,Sheet1!$L$32,Sheet1!$N$32,Sheet1!$T$32,Sheet1!$V$32,Sheet1!$AB$32,Sheet1!$AD$32</definedName>
    <definedName name="QB_FORMULA_18" localSheetId="1" hidden="1">Sheet1!$AJ$32,Sheet1!$AL$32,Sheet1!$AR$32,Sheet1!$AT$32,Sheet1!$AZ$32,Sheet1!$BB$32,Sheet1!$BH$32,Sheet1!$BJ$32,Sheet1!$BL$32,Sheet1!$BN$32,Sheet1!$BP$32,Sheet1!$BR$32,Sheet1!$L$33,Sheet1!$N$33,Sheet1!$T$33,Sheet1!$V$33</definedName>
    <definedName name="QB_FORMULA_19" localSheetId="1" hidden="1">Sheet1!$AB$33,Sheet1!$AD$33,Sheet1!$AJ$33,Sheet1!$AL$33,Sheet1!$AR$33,Sheet1!$AT$33,Sheet1!$AZ$33,Sheet1!$BB$33,Sheet1!$BH$33,Sheet1!$BJ$33,Sheet1!$BL$33,Sheet1!$BN$33,Sheet1!$BP$33,Sheet1!$BR$33,Sheet1!$L$34,Sheet1!$N$34</definedName>
    <definedName name="QB_FORMULA_2" localSheetId="1" hidden="1">Sheet1!$BN$13,Sheet1!$BP$13,Sheet1!$BR$13,Sheet1!$H$14,Sheet1!$J$14,Sheet1!$L$14,Sheet1!$N$14,Sheet1!$P$14,Sheet1!$R$14,Sheet1!$T$14,Sheet1!$V$14,Sheet1!$X$14,Sheet1!$Z$14,Sheet1!$AB$14,Sheet1!$AD$14,Sheet1!$AF$14</definedName>
    <definedName name="QB_FORMULA_20" localSheetId="1" hidden="1">Sheet1!$T$34,Sheet1!$V$34,Sheet1!$AB$34,Sheet1!$AD$34,Sheet1!$AJ$34,Sheet1!$AL$34,Sheet1!$AR$34,Sheet1!$AT$34,Sheet1!$AZ$34,Sheet1!$BB$34,Sheet1!$BL$34,Sheet1!$BN$34,Sheet1!$BP$34,Sheet1!$BR$34,Sheet1!$H$35,Sheet1!$J$35</definedName>
    <definedName name="QB_FORMULA_21" localSheetId="1" hidden="1">Sheet1!$L$35,Sheet1!$N$35,Sheet1!$P$35,Sheet1!$R$35,Sheet1!$T$35,Sheet1!$V$35,Sheet1!$X$35,Sheet1!$Z$35,Sheet1!$AB$35,Sheet1!$AD$35,Sheet1!$AF$35,Sheet1!$AH$35,Sheet1!$AJ$35,Sheet1!$AL$35,Sheet1!$AN$35,Sheet1!$AP$35</definedName>
    <definedName name="QB_FORMULA_22" localSheetId="1" hidden="1">Sheet1!$AR$35,Sheet1!$AT$35,Sheet1!$AV$35,Sheet1!$AX$35,Sheet1!$AZ$35,Sheet1!$BB$35,Sheet1!$BD$35,Sheet1!$BF$35,Sheet1!$BH$35,Sheet1!$BJ$35,Sheet1!$BL$35,Sheet1!$BN$35,Sheet1!$BP$35,Sheet1!$BR$35,Sheet1!$L$36,Sheet1!$N$36</definedName>
    <definedName name="QB_FORMULA_23" localSheetId="1" hidden="1">Sheet1!$T$36,Sheet1!$V$36,Sheet1!$AB$36,Sheet1!$AD$36,Sheet1!$AJ$36,Sheet1!$AL$36,Sheet1!$AR$36,Sheet1!$AT$36,Sheet1!$AZ$36,Sheet1!$BB$36,Sheet1!$BL$36,Sheet1!$BN$36,Sheet1!$BP$36,Sheet1!$BR$36,Sheet1!$BL$37,Sheet1!$BL$38</definedName>
    <definedName name="QB_FORMULA_24" localSheetId="1" hidden="1">Sheet1!$BL$39,Sheet1!$H$40,Sheet1!$J$40,Sheet1!$L$40,Sheet1!$N$40,Sheet1!$P$40,Sheet1!$R$40,Sheet1!$T$40,Sheet1!$V$40,Sheet1!$X$40,Sheet1!$Z$40,Sheet1!$AB$40,Sheet1!$AD$40,Sheet1!$AF$40,Sheet1!$AH$40,Sheet1!$AJ$40</definedName>
    <definedName name="QB_FORMULA_25" localSheetId="1" hidden="1">Sheet1!$AL$40,Sheet1!$AN$40,Sheet1!$AP$40,Sheet1!$AR$40,Sheet1!$AT$40,Sheet1!$AV$40,Sheet1!$AX$40,Sheet1!$AZ$40,Sheet1!$BB$40,Sheet1!$BD$40,Sheet1!$BF$40,Sheet1!$BH$40,Sheet1!$BJ$40,Sheet1!$BL$40,Sheet1!$BN$40,Sheet1!$BP$40</definedName>
    <definedName name="QB_FORMULA_26" localSheetId="1" hidden="1">Sheet1!$BR$40,Sheet1!$BL$42,Sheet1!$BL$43,Sheet1!$L$45,Sheet1!$N$45,Sheet1!$T$45,Sheet1!$V$45,Sheet1!$AB$45,Sheet1!$AD$45,Sheet1!$AJ$45,Sheet1!$AL$45,Sheet1!$AR$45,Sheet1!$AT$45,Sheet1!$AZ$45,Sheet1!$BB$45,Sheet1!$BH$45</definedName>
    <definedName name="QB_FORMULA_27" localSheetId="1" hidden="1">Sheet1!$BJ$45,Sheet1!$BL$45,Sheet1!$BN$45,Sheet1!$BP$45,Sheet1!$BR$45,Sheet1!$H$46,Sheet1!$J$46,Sheet1!$L$46,Sheet1!$N$46,Sheet1!$P$46,Sheet1!$R$46,Sheet1!$T$46,Sheet1!$V$46,Sheet1!$X$46,Sheet1!$Z$46,Sheet1!$AB$46</definedName>
    <definedName name="QB_FORMULA_28" localSheetId="1" hidden="1">Sheet1!$AD$46,Sheet1!$AF$46,Sheet1!$AH$46,Sheet1!$AJ$46,Sheet1!$AL$46,Sheet1!$AN$46,Sheet1!$AP$46,Sheet1!$AR$46,Sheet1!$AT$46,Sheet1!$AV$46,Sheet1!$AX$46,Sheet1!$AZ$46,Sheet1!$BB$46,Sheet1!$BD$46,Sheet1!$BF$46,Sheet1!$BH$46</definedName>
    <definedName name="QB_FORMULA_29" localSheetId="1" hidden="1">Sheet1!$BJ$46,Sheet1!$BL$46,Sheet1!$BN$46,Sheet1!$BP$46,Sheet1!$BR$46,Sheet1!$BL$47,Sheet1!$L$48,Sheet1!$N$48,Sheet1!$T$48,Sheet1!$V$48,Sheet1!$AB$48,Sheet1!$AD$48,Sheet1!$AJ$48,Sheet1!$AL$48,Sheet1!$AR$48,Sheet1!$AT$48</definedName>
    <definedName name="QB_FORMULA_3" localSheetId="1" hidden="1">Sheet1!$AH$14,Sheet1!$AJ$14,Sheet1!$AL$14,Sheet1!$AN$14,Sheet1!$AP$14,Sheet1!$AR$14,Sheet1!$AT$14,Sheet1!$AV$14,Sheet1!$AX$14,Sheet1!$AZ$14,Sheet1!$BB$14,Sheet1!$BD$14,Sheet1!$BL$14,Sheet1!$BN$14,Sheet1!$BP$14,Sheet1!$BR$14</definedName>
    <definedName name="QB_FORMULA_30" localSheetId="1" hidden="1">Sheet1!$AZ$48,Sheet1!$BB$48,Sheet1!$BH$48,Sheet1!$BJ$48,Sheet1!$BL$48,Sheet1!$BN$48,Sheet1!$BP$48,Sheet1!$BR$48,Sheet1!$H$49,Sheet1!$J$49,Sheet1!$L$49,Sheet1!$N$49,Sheet1!$P$49,Sheet1!$R$49,Sheet1!$T$49,Sheet1!$V$49</definedName>
    <definedName name="QB_FORMULA_31" localSheetId="1" hidden="1">Sheet1!$X$49,Sheet1!$Z$49,Sheet1!$AB$49,Sheet1!$AD$49,Sheet1!$AF$49,Sheet1!$AH$49,Sheet1!$AJ$49,Sheet1!$AL$49,Sheet1!$AN$49,Sheet1!$AP$49,Sheet1!$AR$49,Sheet1!$AT$49,Sheet1!$AV$49,Sheet1!$AX$49,Sheet1!$AZ$49,Sheet1!$BB$49</definedName>
    <definedName name="QB_FORMULA_32" localSheetId="1" hidden="1">Sheet1!$BD$49,Sheet1!$BF$49,Sheet1!$BH$49,Sheet1!$BJ$49,Sheet1!$BL$49,Sheet1!$BN$49,Sheet1!$BP$49,Sheet1!$BR$49,Sheet1!$L$51,Sheet1!$N$51,Sheet1!$T$51,Sheet1!$V$51,Sheet1!$AB$51,Sheet1!$AD$51,Sheet1!$AJ$51,Sheet1!$AL$51</definedName>
    <definedName name="QB_FORMULA_33" localSheetId="1" hidden="1">Sheet1!$AR$51,Sheet1!$AT$51,Sheet1!$AZ$51,Sheet1!$BB$51,Sheet1!$BH$51,Sheet1!$BJ$51,Sheet1!$BL$51,Sheet1!$BN$51,Sheet1!$BP$51,Sheet1!$BR$51,Sheet1!$L$52,Sheet1!$N$52,Sheet1!$T$52,Sheet1!$V$52,Sheet1!$AB$52,Sheet1!$AD$52</definedName>
    <definedName name="QB_FORMULA_34" localSheetId="1" hidden="1">Sheet1!$AJ$52,Sheet1!$AL$52,Sheet1!$AR$52,Sheet1!$AT$52,Sheet1!$AZ$52,Sheet1!$BB$52,Sheet1!$BH$52,Sheet1!$BJ$52,Sheet1!$BL$52,Sheet1!$BN$52,Sheet1!$BP$52,Sheet1!$BR$52,Sheet1!$H$53,Sheet1!$J$53,Sheet1!$L$53,Sheet1!$N$53</definedName>
    <definedName name="QB_FORMULA_35" localSheetId="1" hidden="1">Sheet1!$P$53,Sheet1!$R$53,Sheet1!$T$53,Sheet1!$V$53,Sheet1!$X$53,Sheet1!$Z$53,Sheet1!$AB$53,Sheet1!$AD$53,Sheet1!$AF$53,Sheet1!$AH$53,Sheet1!$AJ$53,Sheet1!$AL$53,Sheet1!$AN$53,Sheet1!$AP$53,Sheet1!$AR$53,Sheet1!$AT$53</definedName>
    <definedName name="QB_FORMULA_36" localSheetId="1" hidden="1">Sheet1!$AV$53,Sheet1!$AX$53,Sheet1!$AZ$53,Sheet1!$BB$53,Sheet1!$BD$53,Sheet1!$BF$53,Sheet1!$BH$53,Sheet1!$BJ$53,Sheet1!$BL$53,Sheet1!$BN$53,Sheet1!$BP$53,Sheet1!$BR$53,Sheet1!$L$55,Sheet1!$N$55,Sheet1!$T$55,Sheet1!$V$55</definedName>
    <definedName name="QB_FORMULA_37" localSheetId="1" hidden="1">Sheet1!$AB$55,Sheet1!$AD$55,Sheet1!$AJ$55,Sheet1!$AL$55,Sheet1!$AR$55,Sheet1!$AT$55,Sheet1!$AZ$55,Sheet1!$BB$55,Sheet1!$BH$55,Sheet1!$BJ$55,Sheet1!$BL$55,Sheet1!$BN$55,Sheet1!$BP$55,Sheet1!$BR$55,Sheet1!$L$56,Sheet1!$N$56</definedName>
    <definedName name="QB_FORMULA_38" localSheetId="1" hidden="1">Sheet1!$T$56,Sheet1!$V$56,Sheet1!$AB$56,Sheet1!$AD$56,Sheet1!$AJ$56,Sheet1!$AL$56,Sheet1!$AR$56,Sheet1!$AT$56,Sheet1!$AZ$56,Sheet1!$BB$56,Sheet1!$BH$56,Sheet1!$BJ$56,Sheet1!$BL$56,Sheet1!$BN$56,Sheet1!$BP$56,Sheet1!$BR$56</definedName>
    <definedName name="QB_FORMULA_39" localSheetId="1" hidden="1">Sheet1!$L$57,Sheet1!$N$57,Sheet1!$T$57,Sheet1!$V$57,Sheet1!$AB$57,Sheet1!$AD$57,Sheet1!$AJ$57,Sheet1!$AL$57,Sheet1!$AR$57,Sheet1!$AT$57,Sheet1!$AZ$57,Sheet1!$BB$57,Sheet1!$BL$57,Sheet1!$BN$57,Sheet1!$BP$57,Sheet1!$BR$57</definedName>
    <definedName name="QB_FORMULA_4" localSheetId="1" hidden="1">Sheet1!$H$15,Sheet1!$J$15,Sheet1!$L$15,Sheet1!$N$15,Sheet1!$P$15,Sheet1!$R$15,Sheet1!$T$15,Sheet1!$V$15,Sheet1!$X$15,Sheet1!$Z$15,Sheet1!$AB$15,Sheet1!$AD$15,Sheet1!$AF$15,Sheet1!$AH$15,Sheet1!$AJ$15,Sheet1!$AL$15</definedName>
    <definedName name="QB_FORMULA_40" localSheetId="1" hidden="1">Sheet1!$H$58,Sheet1!$J$58,Sheet1!$L$58,Sheet1!$N$58,Sheet1!$P$58,Sheet1!$R$58,Sheet1!$T$58,Sheet1!$V$58,Sheet1!$X$58,Sheet1!$Z$58,Sheet1!$AB$58,Sheet1!$AD$58,Sheet1!$AF$58,Sheet1!$AH$58,Sheet1!$AJ$58,Sheet1!$AL$58</definedName>
    <definedName name="QB_FORMULA_41" localSheetId="1" hidden="1">Sheet1!$AN$58,Sheet1!$AP$58,Sheet1!$AR$58,Sheet1!$AT$58,Sheet1!$AV$58,Sheet1!$AX$58,Sheet1!$AZ$58,Sheet1!$BB$58,Sheet1!$BD$58,Sheet1!$BF$58,Sheet1!$BH$58,Sheet1!$BJ$58,Sheet1!$BL$58,Sheet1!$BN$58,Sheet1!$BP$58,Sheet1!$BR$58</definedName>
    <definedName name="QB_FORMULA_42" localSheetId="1" hidden="1">Sheet1!$L$59,Sheet1!$N$59,Sheet1!$T$59,Sheet1!$V$59,Sheet1!$AB$59,Sheet1!$AD$59,Sheet1!$AJ$59,Sheet1!$AL$59,Sheet1!$AR$59,Sheet1!$AT$59,Sheet1!$AZ$59,Sheet1!$BB$59,Sheet1!$BH$59,Sheet1!$BJ$59,Sheet1!$BL$59,Sheet1!$BN$59</definedName>
    <definedName name="QB_FORMULA_43" localSheetId="1" hidden="1">Sheet1!$BP$59,Sheet1!$BR$59,Sheet1!$H$60,Sheet1!$J$60,Sheet1!$L$60,Sheet1!$N$60,Sheet1!$P$60,Sheet1!$R$60,Sheet1!$T$60,Sheet1!$V$60,Sheet1!$X$60,Sheet1!$Z$60,Sheet1!$AB$60,Sheet1!$AD$60,Sheet1!$AF$60,Sheet1!$AH$60</definedName>
    <definedName name="QB_FORMULA_44" localSheetId="1" hidden="1">Sheet1!$AJ$60,Sheet1!$AL$60,Sheet1!$AN$60,Sheet1!$AP$60,Sheet1!$AR$60,Sheet1!$AT$60,Sheet1!$AV$60,Sheet1!$AX$60,Sheet1!$AZ$60,Sheet1!$BB$60,Sheet1!$BD$60,Sheet1!$BF$60,Sheet1!$BH$60,Sheet1!$BJ$60,Sheet1!$BL$60,Sheet1!$BN$60</definedName>
    <definedName name="QB_FORMULA_45" localSheetId="1" hidden="1">Sheet1!$BP$60,Sheet1!$BR$60,Sheet1!$H$61,Sheet1!$J$61,Sheet1!$L$61,Sheet1!$N$61,Sheet1!$P$61,Sheet1!$R$61,Sheet1!$T$61,Sheet1!$V$61,Sheet1!$X$61,Sheet1!$Z$61,Sheet1!$AB$61,Sheet1!$AD$61,Sheet1!$AF$61,Sheet1!$AH$61</definedName>
    <definedName name="QB_FORMULA_46" localSheetId="1" hidden="1">Sheet1!$AJ$61,Sheet1!$AL$61,Sheet1!$AN$61,Sheet1!$AP$61,Sheet1!$AR$61,Sheet1!$AT$61,Sheet1!$AV$61,Sheet1!$AX$61,Sheet1!$AZ$61,Sheet1!$BB$61,Sheet1!$BD$61,Sheet1!$BF$61,Sheet1!$BH$61,Sheet1!$BJ$61,Sheet1!$BL$61,Sheet1!$BN$61</definedName>
    <definedName name="QB_FORMULA_47" localSheetId="1" hidden="1">Sheet1!$BP$61,Sheet1!$BR$61,Sheet1!$H$62,Sheet1!$J$62,Sheet1!$L$62,Sheet1!$N$62,Sheet1!$P$62,Sheet1!$R$62,Sheet1!$T$62,Sheet1!$V$62,Sheet1!$X$62,Sheet1!$Z$62,Sheet1!$AB$62,Sheet1!$AD$62,Sheet1!$AF$62,Sheet1!$AH$62</definedName>
    <definedName name="QB_FORMULA_48" localSheetId="1" hidden="1">Sheet1!$AJ$62,Sheet1!$AL$62,Sheet1!$AN$62,Sheet1!$AP$62,Sheet1!$AR$62,Sheet1!$AT$62,Sheet1!$AV$62,Sheet1!$AX$62,Sheet1!$AZ$62,Sheet1!$BB$62,Sheet1!$BD$62,Sheet1!$BF$62,Sheet1!$BH$62,Sheet1!$BJ$62,Sheet1!$BL$62,Sheet1!$BN$62</definedName>
    <definedName name="QB_FORMULA_49" localSheetId="1" hidden="1">Sheet1!$BP$62,Sheet1!$BR$62,Sheet1!$H$63,Sheet1!$J$63,Sheet1!$L$63,Sheet1!$N$63,Sheet1!$P$63,Sheet1!$R$63,Sheet1!$T$63,Sheet1!$V$63,Sheet1!$X$63,Sheet1!$Z$63,Sheet1!$AB$63,Sheet1!$AD$63,Sheet1!$AF$63,Sheet1!$AH$63</definedName>
    <definedName name="QB_FORMULA_5" localSheetId="1" hidden="1">Sheet1!$AN$15,Sheet1!$AP$15,Sheet1!$AR$15,Sheet1!$AT$15,Sheet1!$AV$15,Sheet1!$AX$15,Sheet1!$AZ$15,Sheet1!$BB$15,Sheet1!$BD$15,Sheet1!$BL$15,Sheet1!$BN$15,Sheet1!$BP$15,Sheet1!$BR$15,Sheet1!$L$18,Sheet1!$N$18,Sheet1!$T$18</definedName>
    <definedName name="QB_FORMULA_50" localSheetId="1" hidden="1">Sheet1!$AJ$63,Sheet1!$AL$63,Sheet1!$AN$63,Sheet1!$AP$63,Sheet1!$AR$63,Sheet1!$AT$63,Sheet1!$AV$63,Sheet1!$AX$63,Sheet1!$AZ$63,Sheet1!$BB$63,Sheet1!$BD$63,Sheet1!$BF$63,Sheet1!$BH$63,Sheet1!$BJ$63,Sheet1!$BL$63,Sheet1!$BN$63</definedName>
    <definedName name="QB_FORMULA_51" localSheetId="1" hidden="1">Sheet1!$BP$63,Sheet1!$BR$63</definedName>
    <definedName name="QB_FORMULA_6" localSheetId="1" hidden="1">Sheet1!$V$18,Sheet1!$AB$18,Sheet1!$AD$18,Sheet1!$AJ$18,Sheet1!$AL$18,Sheet1!$AR$18,Sheet1!$AT$18,Sheet1!$AZ$18,Sheet1!$BB$18,Sheet1!$BH$18,Sheet1!$BJ$18,Sheet1!$BL$18,Sheet1!$BN$18,Sheet1!$BP$18,Sheet1!$BR$18,Sheet1!$BL$19</definedName>
    <definedName name="QB_FORMULA_7" localSheetId="1" hidden="1">Sheet1!$L$21,Sheet1!$N$21,Sheet1!$T$21,Sheet1!$V$21,Sheet1!$AB$21,Sheet1!$AD$21,Sheet1!$AJ$21,Sheet1!$AL$21,Sheet1!$AR$21,Sheet1!$AT$21,Sheet1!$AZ$21,Sheet1!$BB$21,Sheet1!$BH$21,Sheet1!$BJ$21,Sheet1!$BL$21,Sheet1!$BN$21</definedName>
    <definedName name="QB_FORMULA_8" localSheetId="1" hidden="1">Sheet1!$BP$21,Sheet1!$BR$21,Sheet1!$L$22,Sheet1!$N$22,Sheet1!$T$22,Sheet1!$V$22,Sheet1!$AB$22,Sheet1!$AD$22,Sheet1!$AJ$22,Sheet1!$AL$22,Sheet1!$AR$22,Sheet1!$AT$22,Sheet1!$AZ$22,Sheet1!$BB$22,Sheet1!$BL$22,Sheet1!$BN$22</definedName>
    <definedName name="QB_FORMULA_9" localSheetId="1" hidden="1">Sheet1!$BP$22,Sheet1!$BR$22,Sheet1!$H$23,Sheet1!$J$23,Sheet1!$L$23,Sheet1!$N$23,Sheet1!$P$23,Sheet1!$R$23,Sheet1!$T$23,Sheet1!$V$23,Sheet1!$X$23,Sheet1!$Z$23,Sheet1!$AB$23,Sheet1!$AD$23,Sheet1!$AF$23,Sheet1!$AH$23</definedName>
    <definedName name="QB_ROW_10040" localSheetId="1" hidden="1">Sheet1!$E$20</definedName>
    <definedName name="QB_ROW_10250" localSheetId="1" hidden="1">Sheet1!$F$22</definedName>
    <definedName name="QB_ROW_10340" localSheetId="1" hidden="1">Sheet1!$E$23</definedName>
    <definedName name="QB_ROW_12050" localSheetId="1" hidden="1">Sheet1!$F$25</definedName>
    <definedName name="QB_ROW_12260" localSheetId="1" hidden="1">Sheet1!$G$29</definedName>
    <definedName name="QB_ROW_12350" localSheetId="1" hidden="1">Sheet1!$F$30</definedName>
    <definedName name="QB_ROW_14250" localSheetId="1" hidden="1">Sheet1!$F$42</definedName>
    <definedName name="QB_ROW_15250" localSheetId="1" hidden="1">Sheet1!$F$43</definedName>
    <definedName name="QB_ROW_16040" localSheetId="1" hidden="1">Sheet1!$E$54</definedName>
    <definedName name="QB_ROW_16250" localSheetId="1" hidden="1">Sheet1!$F$57</definedName>
    <definedName name="QB_ROW_16340" localSheetId="1" hidden="1">Sheet1!$E$58</definedName>
    <definedName name="QB_ROW_17050" localSheetId="1" hidden="1">Sheet1!$F$44</definedName>
    <definedName name="QB_ROW_17350" localSheetId="1" hidden="1">Sheet1!$F$46</definedName>
    <definedName name="QB_ROW_18250" localSheetId="1" hidden="1">Sheet1!$F$47</definedName>
    <definedName name="QB_ROW_18301" localSheetId="1" hidden="1">Sheet1!$A$63</definedName>
    <definedName name="QB_ROW_19011" localSheetId="1" hidden="1">Sheet1!$B$3</definedName>
    <definedName name="QB_ROW_19040" localSheetId="1" hidden="1">Sheet1!$E$24</definedName>
    <definedName name="QB_ROW_19311" localSheetId="1" hidden="1">Sheet1!$B$62</definedName>
    <definedName name="QB_ROW_19340" localSheetId="1" hidden="1">Sheet1!$E$40</definedName>
    <definedName name="QB_ROW_20021" localSheetId="1" hidden="1">Sheet1!$C$4</definedName>
    <definedName name="QB_ROW_20321" localSheetId="1" hidden="1">Sheet1!$C$15</definedName>
    <definedName name="QB_ROW_21021" localSheetId="1" hidden="1">Sheet1!$C$16</definedName>
    <definedName name="QB_ROW_21321" localSheetId="1" hidden="1">Sheet1!$C$61</definedName>
    <definedName name="QB_ROW_22040" localSheetId="1" hidden="1">Sheet1!$E$50</definedName>
    <definedName name="QB_ROW_22340" localSheetId="1" hidden="1">Sheet1!$E$53</definedName>
    <definedName name="QB_ROW_31250" localSheetId="1" hidden="1">Sheet1!$F$51</definedName>
    <definedName name="QB_ROW_32250" localSheetId="1" hidden="1">Sheet1!$F$52</definedName>
    <definedName name="QB_ROW_33240" localSheetId="1" hidden="1">Sheet1!$E$19</definedName>
    <definedName name="QB_ROW_36030" localSheetId="1" hidden="1">Sheet1!$D$5</definedName>
    <definedName name="QB_ROW_36240" localSheetId="1" hidden="1">Sheet1!$E$13</definedName>
    <definedName name="QB_ROW_36330" localSheetId="1" hidden="1">Sheet1!$D$14</definedName>
    <definedName name="QB_ROW_37260" localSheetId="1" hidden="1">Sheet1!$G$45</definedName>
    <definedName name="QB_ROW_39040" localSheetId="1" hidden="1">Sheet1!$E$9</definedName>
    <definedName name="QB_ROW_39340" localSheetId="1" hidden="1">Sheet1!$E$12</definedName>
    <definedName name="QB_ROW_52250" localSheetId="1" hidden="1">Sheet1!$F$10</definedName>
    <definedName name="QB_ROW_54240" localSheetId="1" hidden="1">Sheet1!$E$18</definedName>
    <definedName name="QB_ROW_56040" localSheetId="1" hidden="1">Sheet1!$E$6</definedName>
    <definedName name="QB_ROW_56340" localSheetId="1" hidden="1">Sheet1!$E$8</definedName>
    <definedName name="QB_ROW_58250" localSheetId="1" hidden="1">Sheet1!$F$7</definedName>
    <definedName name="QB_ROW_61030" localSheetId="1" hidden="1">Sheet1!$D$17</definedName>
    <definedName name="QB_ROW_61330" localSheetId="1" hidden="1">Sheet1!$D$60</definedName>
    <definedName name="QB_ROW_63040" localSheetId="1" hidden="1">Sheet1!$E$41</definedName>
    <definedName name="QB_ROW_63250" localSheetId="1" hidden="1">Sheet1!$F$48</definedName>
    <definedName name="QB_ROW_63340" localSheetId="1" hidden="1">Sheet1!$E$49</definedName>
    <definedName name="QB_ROW_65050" localSheetId="1" hidden="1">Sheet1!$F$31</definedName>
    <definedName name="QB_ROW_65260" localSheetId="1" hidden="1">Sheet1!$G$34</definedName>
    <definedName name="QB_ROW_65350" localSheetId="1" hidden="1">Sheet1!$F$35</definedName>
    <definedName name="QB_ROW_66250" localSheetId="1" hidden="1">Sheet1!$F$36</definedName>
    <definedName name="QB_ROW_67240" localSheetId="1" hidden="1">Sheet1!$E$59</definedName>
    <definedName name="QB_ROW_68250" localSheetId="1" hidden="1">Sheet1!$F$37</definedName>
    <definedName name="QB_ROW_69250" localSheetId="1" hidden="1">Sheet1!$F$38</definedName>
    <definedName name="QB_ROW_70250" localSheetId="1" hidden="1">Sheet1!$F$39</definedName>
    <definedName name="QB_ROW_75250" localSheetId="1" hidden="1">Sheet1!$F$21</definedName>
    <definedName name="QB_ROW_78250" localSheetId="1" hidden="1">Sheet1!$F$11</definedName>
    <definedName name="QB_ROW_83260" localSheetId="1" hidden="1">Sheet1!$G$26</definedName>
    <definedName name="QB_ROW_84260" localSheetId="1" hidden="1">Sheet1!$G$27</definedName>
    <definedName name="QB_ROW_85260" localSheetId="1" hidden="1">Sheet1!$G$28</definedName>
    <definedName name="QB_ROW_86260" localSheetId="1" hidden="1">Sheet1!$G$32</definedName>
    <definedName name="QB_ROW_87260" localSheetId="1" hidden="1">Sheet1!$G$33</definedName>
    <definedName name="QB_ROW_88250" localSheetId="1" hidden="1">Sheet1!$F$55</definedName>
    <definedName name="QB_ROW_89250" localSheetId="1" hidden="1">Sheet1!$F$56</definedName>
    <definedName name="QBCANSUPPORTUPDATE" localSheetId="1">TRUE</definedName>
    <definedName name="QBCOMPANYFILENAME" localSheetId="1">"C:\Users\Public\Documents\Intuit\QuickBooks\Company Files\Association of Unit Owners of the Island.qbw"</definedName>
    <definedName name="QBENDDATE" localSheetId="1">20230131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"1c60505e54d04bbebcc478995cc56806"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7</definedName>
    <definedName name="QBSTARTDATE" localSheetId="1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63" i="1" l="1"/>
  <c r="BP63" i="1"/>
  <c r="BN63" i="1"/>
  <c r="BL63" i="1"/>
  <c r="BJ63" i="1"/>
  <c r="BH63" i="1"/>
  <c r="BF63" i="1"/>
  <c r="BD63" i="1"/>
  <c r="BB63" i="1"/>
  <c r="AZ63" i="1"/>
  <c r="AX63" i="1"/>
  <c r="AV63" i="1"/>
  <c r="AT63" i="1"/>
  <c r="AR63" i="1"/>
  <c r="AP63" i="1"/>
  <c r="AN63" i="1"/>
  <c r="AL63" i="1"/>
  <c r="AJ63" i="1"/>
  <c r="AH63" i="1"/>
  <c r="AF63" i="1"/>
  <c r="AD63" i="1"/>
  <c r="AB63" i="1"/>
  <c r="Z63" i="1"/>
  <c r="X63" i="1"/>
  <c r="V63" i="1"/>
  <c r="T63" i="1"/>
  <c r="R63" i="1"/>
  <c r="P63" i="1"/>
  <c r="N63" i="1"/>
  <c r="L63" i="1"/>
  <c r="J63" i="1"/>
  <c r="H63" i="1"/>
  <c r="BR62" i="1"/>
  <c r="BP62" i="1"/>
  <c r="BN62" i="1"/>
  <c r="BL62" i="1"/>
  <c r="BJ62" i="1"/>
  <c r="BH62" i="1"/>
  <c r="BF62" i="1"/>
  <c r="BD62" i="1"/>
  <c r="BB62" i="1"/>
  <c r="AZ62" i="1"/>
  <c r="AX62" i="1"/>
  <c r="AV62" i="1"/>
  <c r="AT62" i="1"/>
  <c r="AR62" i="1"/>
  <c r="AP62" i="1"/>
  <c r="AN62" i="1"/>
  <c r="AL62" i="1"/>
  <c r="AJ62" i="1"/>
  <c r="AH62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BR61" i="1"/>
  <c r="BP61" i="1"/>
  <c r="BN61" i="1"/>
  <c r="BL61" i="1"/>
  <c r="BJ61" i="1"/>
  <c r="BH61" i="1"/>
  <c r="BF61" i="1"/>
  <c r="BD61" i="1"/>
  <c r="BB61" i="1"/>
  <c r="AZ61" i="1"/>
  <c r="AX61" i="1"/>
  <c r="AV61" i="1"/>
  <c r="AT61" i="1"/>
  <c r="AR61" i="1"/>
  <c r="AP61" i="1"/>
  <c r="AN61" i="1"/>
  <c r="AL61" i="1"/>
  <c r="AJ61" i="1"/>
  <c r="AH61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BR60" i="1"/>
  <c r="BP60" i="1"/>
  <c r="BN60" i="1"/>
  <c r="BL60" i="1"/>
  <c r="BJ60" i="1"/>
  <c r="BH60" i="1"/>
  <c r="BF60" i="1"/>
  <c r="BD60" i="1"/>
  <c r="BB60" i="1"/>
  <c r="AZ60" i="1"/>
  <c r="AX60" i="1"/>
  <c r="AV60" i="1"/>
  <c r="AT60" i="1"/>
  <c r="AR60" i="1"/>
  <c r="AP60" i="1"/>
  <c r="AN60" i="1"/>
  <c r="AL60" i="1"/>
  <c r="AJ60" i="1"/>
  <c r="AH60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BR59" i="1"/>
  <c r="BP59" i="1"/>
  <c r="BN59" i="1"/>
  <c r="BL59" i="1"/>
  <c r="BJ59" i="1"/>
  <c r="BH59" i="1"/>
  <c r="BB59" i="1"/>
  <c r="AZ59" i="1"/>
  <c r="AT59" i="1"/>
  <c r="AR59" i="1"/>
  <c r="AL59" i="1"/>
  <c r="AJ59" i="1"/>
  <c r="AD59" i="1"/>
  <c r="AB59" i="1"/>
  <c r="V59" i="1"/>
  <c r="T59" i="1"/>
  <c r="N59" i="1"/>
  <c r="L59" i="1"/>
  <c r="BR58" i="1"/>
  <c r="BP58" i="1"/>
  <c r="BN58" i="1"/>
  <c r="BL58" i="1"/>
  <c r="BJ58" i="1"/>
  <c r="BH58" i="1"/>
  <c r="BF58" i="1"/>
  <c r="BD58" i="1"/>
  <c r="BB58" i="1"/>
  <c r="AZ58" i="1"/>
  <c r="AX58" i="1"/>
  <c r="AV58" i="1"/>
  <c r="AT58" i="1"/>
  <c r="AR58" i="1"/>
  <c r="AP58" i="1"/>
  <c r="AN58" i="1"/>
  <c r="AL58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BR57" i="1"/>
  <c r="BP57" i="1"/>
  <c r="BN57" i="1"/>
  <c r="BL57" i="1"/>
  <c r="BB57" i="1"/>
  <c r="AZ57" i="1"/>
  <c r="AT57" i="1"/>
  <c r="AR57" i="1"/>
  <c r="AL57" i="1"/>
  <c r="AJ57" i="1"/>
  <c r="AD57" i="1"/>
  <c r="AB57" i="1"/>
  <c r="V57" i="1"/>
  <c r="T57" i="1"/>
  <c r="N57" i="1"/>
  <c r="L57" i="1"/>
  <c r="BR56" i="1"/>
  <c r="BP56" i="1"/>
  <c r="BN56" i="1"/>
  <c r="BL56" i="1"/>
  <c r="BJ56" i="1"/>
  <c r="BH56" i="1"/>
  <c r="BB56" i="1"/>
  <c r="AZ56" i="1"/>
  <c r="AT56" i="1"/>
  <c r="AR56" i="1"/>
  <c r="AL56" i="1"/>
  <c r="AJ56" i="1"/>
  <c r="AD56" i="1"/>
  <c r="AB56" i="1"/>
  <c r="V56" i="1"/>
  <c r="T56" i="1"/>
  <c r="N56" i="1"/>
  <c r="L56" i="1"/>
  <c r="BR55" i="1"/>
  <c r="BP55" i="1"/>
  <c r="BN55" i="1"/>
  <c r="BL55" i="1"/>
  <c r="BJ55" i="1"/>
  <c r="BH55" i="1"/>
  <c r="BB55" i="1"/>
  <c r="AZ55" i="1"/>
  <c r="AT55" i="1"/>
  <c r="AR55" i="1"/>
  <c r="AL55" i="1"/>
  <c r="AJ55" i="1"/>
  <c r="AD55" i="1"/>
  <c r="AB55" i="1"/>
  <c r="V55" i="1"/>
  <c r="T55" i="1"/>
  <c r="N55" i="1"/>
  <c r="L55" i="1"/>
  <c r="BR53" i="1"/>
  <c r="BP53" i="1"/>
  <c r="BN53" i="1"/>
  <c r="BL53" i="1"/>
  <c r="BJ53" i="1"/>
  <c r="BH53" i="1"/>
  <c r="BF53" i="1"/>
  <c r="BD53" i="1"/>
  <c r="BB53" i="1"/>
  <c r="AZ53" i="1"/>
  <c r="AX53" i="1"/>
  <c r="AV53" i="1"/>
  <c r="AT53" i="1"/>
  <c r="AR53" i="1"/>
  <c r="AP53" i="1"/>
  <c r="AN53" i="1"/>
  <c r="AL53" i="1"/>
  <c r="AJ53" i="1"/>
  <c r="AH53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BR52" i="1"/>
  <c r="BP52" i="1"/>
  <c r="BN52" i="1"/>
  <c r="BL52" i="1"/>
  <c r="BJ52" i="1"/>
  <c r="BH52" i="1"/>
  <c r="BB52" i="1"/>
  <c r="AZ52" i="1"/>
  <c r="AT52" i="1"/>
  <c r="AR52" i="1"/>
  <c r="AL52" i="1"/>
  <c r="AJ52" i="1"/>
  <c r="AD52" i="1"/>
  <c r="AB52" i="1"/>
  <c r="V52" i="1"/>
  <c r="T52" i="1"/>
  <c r="N52" i="1"/>
  <c r="L52" i="1"/>
  <c r="BR51" i="1"/>
  <c r="BP51" i="1"/>
  <c r="BN51" i="1"/>
  <c r="BL51" i="1"/>
  <c r="BJ51" i="1"/>
  <c r="BH51" i="1"/>
  <c r="BB51" i="1"/>
  <c r="AZ51" i="1"/>
  <c r="AT51" i="1"/>
  <c r="AR51" i="1"/>
  <c r="AL51" i="1"/>
  <c r="AJ51" i="1"/>
  <c r="AD51" i="1"/>
  <c r="AB51" i="1"/>
  <c r="V51" i="1"/>
  <c r="T51" i="1"/>
  <c r="N51" i="1"/>
  <c r="L51" i="1"/>
  <c r="BR49" i="1"/>
  <c r="BP49" i="1"/>
  <c r="BN49" i="1"/>
  <c r="BL49" i="1"/>
  <c r="BJ49" i="1"/>
  <c r="BH49" i="1"/>
  <c r="BF49" i="1"/>
  <c r="BD49" i="1"/>
  <c r="BB49" i="1"/>
  <c r="AZ49" i="1"/>
  <c r="AX49" i="1"/>
  <c r="AV49" i="1"/>
  <c r="AT49" i="1"/>
  <c r="AR49" i="1"/>
  <c r="AP49" i="1"/>
  <c r="AN49" i="1"/>
  <c r="AL49" i="1"/>
  <c r="AJ49" i="1"/>
  <c r="AH49" i="1"/>
  <c r="AF49" i="1"/>
  <c r="AD49" i="1"/>
  <c r="AB49" i="1"/>
  <c r="Z49" i="1"/>
  <c r="X49" i="1"/>
  <c r="V49" i="1"/>
  <c r="T49" i="1"/>
  <c r="R49" i="1"/>
  <c r="P49" i="1"/>
  <c r="N49" i="1"/>
  <c r="L49" i="1"/>
  <c r="J49" i="1"/>
  <c r="H49" i="1"/>
  <c r="BR48" i="1"/>
  <c r="BP48" i="1"/>
  <c r="BN48" i="1"/>
  <c r="BL48" i="1"/>
  <c r="BJ48" i="1"/>
  <c r="BH48" i="1"/>
  <c r="BB48" i="1"/>
  <c r="AZ48" i="1"/>
  <c r="AT48" i="1"/>
  <c r="AR48" i="1"/>
  <c r="AL48" i="1"/>
  <c r="AJ48" i="1"/>
  <c r="AD48" i="1"/>
  <c r="AB48" i="1"/>
  <c r="V48" i="1"/>
  <c r="T48" i="1"/>
  <c r="N48" i="1"/>
  <c r="L48" i="1"/>
  <c r="BL47" i="1"/>
  <c r="BR46" i="1"/>
  <c r="BP46" i="1"/>
  <c r="BN46" i="1"/>
  <c r="BL46" i="1"/>
  <c r="BJ46" i="1"/>
  <c r="BH46" i="1"/>
  <c r="BF46" i="1"/>
  <c r="BD46" i="1"/>
  <c r="BB46" i="1"/>
  <c r="AZ46" i="1"/>
  <c r="AX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BR45" i="1"/>
  <c r="BP45" i="1"/>
  <c r="BN45" i="1"/>
  <c r="BL45" i="1"/>
  <c r="BJ45" i="1"/>
  <c r="BH45" i="1"/>
  <c r="BB45" i="1"/>
  <c r="AZ45" i="1"/>
  <c r="AT45" i="1"/>
  <c r="AR45" i="1"/>
  <c r="AL45" i="1"/>
  <c r="AJ45" i="1"/>
  <c r="AD45" i="1"/>
  <c r="AB45" i="1"/>
  <c r="V45" i="1"/>
  <c r="T45" i="1"/>
  <c r="N45" i="1"/>
  <c r="L45" i="1"/>
  <c r="BL43" i="1"/>
  <c r="BL42" i="1"/>
  <c r="BR40" i="1"/>
  <c r="BP40" i="1"/>
  <c r="BN40" i="1"/>
  <c r="BL40" i="1"/>
  <c r="BJ40" i="1"/>
  <c r="BH40" i="1"/>
  <c r="BF40" i="1"/>
  <c r="BD40" i="1"/>
  <c r="BB40" i="1"/>
  <c r="AZ40" i="1"/>
  <c r="AX40" i="1"/>
  <c r="AV40" i="1"/>
  <c r="AT40" i="1"/>
  <c r="AR40" i="1"/>
  <c r="AP40" i="1"/>
  <c r="AN40" i="1"/>
  <c r="AL40" i="1"/>
  <c r="AJ40" i="1"/>
  <c r="AH40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BL39" i="1"/>
  <c r="BL38" i="1"/>
  <c r="BL37" i="1"/>
  <c r="BR36" i="1"/>
  <c r="BP36" i="1"/>
  <c r="BN36" i="1"/>
  <c r="BL36" i="1"/>
  <c r="BB36" i="1"/>
  <c r="AZ36" i="1"/>
  <c r="AT36" i="1"/>
  <c r="AR36" i="1"/>
  <c r="AL36" i="1"/>
  <c r="AJ36" i="1"/>
  <c r="AD36" i="1"/>
  <c r="AB36" i="1"/>
  <c r="V36" i="1"/>
  <c r="T36" i="1"/>
  <c r="N36" i="1"/>
  <c r="L36" i="1"/>
  <c r="BR35" i="1"/>
  <c r="BP35" i="1"/>
  <c r="BN35" i="1"/>
  <c r="BL35" i="1"/>
  <c r="BJ35" i="1"/>
  <c r="BH35" i="1"/>
  <c r="BF35" i="1"/>
  <c r="BD35" i="1"/>
  <c r="BB35" i="1"/>
  <c r="AZ35" i="1"/>
  <c r="AX35" i="1"/>
  <c r="AV35" i="1"/>
  <c r="AT35" i="1"/>
  <c r="AR35" i="1"/>
  <c r="AP35" i="1"/>
  <c r="AN35" i="1"/>
  <c r="AL35" i="1"/>
  <c r="AJ35" i="1"/>
  <c r="AH35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BR34" i="1"/>
  <c r="BP34" i="1"/>
  <c r="BN34" i="1"/>
  <c r="BL34" i="1"/>
  <c r="BB34" i="1"/>
  <c r="AZ34" i="1"/>
  <c r="AT34" i="1"/>
  <c r="AR34" i="1"/>
  <c r="AL34" i="1"/>
  <c r="AJ34" i="1"/>
  <c r="AD34" i="1"/>
  <c r="AB34" i="1"/>
  <c r="V34" i="1"/>
  <c r="T34" i="1"/>
  <c r="N34" i="1"/>
  <c r="L34" i="1"/>
  <c r="BR33" i="1"/>
  <c r="BP33" i="1"/>
  <c r="BN33" i="1"/>
  <c r="BL33" i="1"/>
  <c r="BJ33" i="1"/>
  <c r="BH33" i="1"/>
  <c r="BB33" i="1"/>
  <c r="AZ33" i="1"/>
  <c r="AT33" i="1"/>
  <c r="AR33" i="1"/>
  <c r="AL33" i="1"/>
  <c r="AJ33" i="1"/>
  <c r="AD33" i="1"/>
  <c r="AB33" i="1"/>
  <c r="V33" i="1"/>
  <c r="T33" i="1"/>
  <c r="N33" i="1"/>
  <c r="L33" i="1"/>
  <c r="BR32" i="1"/>
  <c r="BP32" i="1"/>
  <c r="BN32" i="1"/>
  <c r="BL32" i="1"/>
  <c r="BJ32" i="1"/>
  <c r="BH32" i="1"/>
  <c r="BB32" i="1"/>
  <c r="AZ32" i="1"/>
  <c r="AT32" i="1"/>
  <c r="AR32" i="1"/>
  <c r="AL32" i="1"/>
  <c r="AJ32" i="1"/>
  <c r="AD32" i="1"/>
  <c r="AB32" i="1"/>
  <c r="V32" i="1"/>
  <c r="T32" i="1"/>
  <c r="N32" i="1"/>
  <c r="L32" i="1"/>
  <c r="BR30" i="1"/>
  <c r="BP30" i="1"/>
  <c r="BN30" i="1"/>
  <c r="BL30" i="1"/>
  <c r="BJ30" i="1"/>
  <c r="BH30" i="1"/>
  <c r="BF30" i="1"/>
  <c r="BD30" i="1"/>
  <c r="BB30" i="1"/>
  <c r="AZ30" i="1"/>
  <c r="AX30" i="1"/>
  <c r="AV30" i="1"/>
  <c r="AT30" i="1"/>
  <c r="AR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BR29" i="1"/>
  <c r="BP29" i="1"/>
  <c r="BN29" i="1"/>
  <c r="BL29" i="1"/>
  <c r="BJ29" i="1"/>
  <c r="BH29" i="1"/>
  <c r="BB29" i="1"/>
  <c r="AZ29" i="1"/>
  <c r="AT29" i="1"/>
  <c r="AR29" i="1"/>
  <c r="AL29" i="1"/>
  <c r="AJ29" i="1"/>
  <c r="AD29" i="1"/>
  <c r="AB29" i="1"/>
  <c r="V29" i="1"/>
  <c r="T29" i="1"/>
  <c r="N29" i="1"/>
  <c r="L29" i="1"/>
  <c r="BR28" i="1"/>
  <c r="BP28" i="1"/>
  <c r="BN28" i="1"/>
  <c r="BL28" i="1"/>
  <c r="BJ28" i="1"/>
  <c r="BH28" i="1"/>
  <c r="BB28" i="1"/>
  <c r="AZ28" i="1"/>
  <c r="AT28" i="1"/>
  <c r="AR28" i="1"/>
  <c r="AL28" i="1"/>
  <c r="AJ28" i="1"/>
  <c r="AD28" i="1"/>
  <c r="AB28" i="1"/>
  <c r="V28" i="1"/>
  <c r="T28" i="1"/>
  <c r="N28" i="1"/>
  <c r="L28" i="1"/>
  <c r="BR27" i="1"/>
  <c r="BP27" i="1"/>
  <c r="BN27" i="1"/>
  <c r="BL27" i="1"/>
  <c r="BJ27" i="1"/>
  <c r="BH27" i="1"/>
  <c r="BB27" i="1"/>
  <c r="AZ27" i="1"/>
  <c r="AT27" i="1"/>
  <c r="AR27" i="1"/>
  <c r="AL27" i="1"/>
  <c r="AJ27" i="1"/>
  <c r="AD27" i="1"/>
  <c r="AB27" i="1"/>
  <c r="V27" i="1"/>
  <c r="T27" i="1"/>
  <c r="N27" i="1"/>
  <c r="L27" i="1"/>
  <c r="BR26" i="1"/>
  <c r="BP26" i="1"/>
  <c r="BN26" i="1"/>
  <c r="BL26" i="1"/>
  <c r="BJ26" i="1"/>
  <c r="BH26" i="1"/>
  <c r="BB26" i="1"/>
  <c r="AZ26" i="1"/>
  <c r="AT26" i="1"/>
  <c r="AR26" i="1"/>
  <c r="AL26" i="1"/>
  <c r="AJ26" i="1"/>
  <c r="AD26" i="1"/>
  <c r="AB26" i="1"/>
  <c r="V26" i="1"/>
  <c r="T26" i="1"/>
  <c r="N26" i="1"/>
  <c r="L26" i="1"/>
  <c r="BR23" i="1"/>
  <c r="BP23" i="1"/>
  <c r="BN23" i="1"/>
  <c r="BL23" i="1"/>
  <c r="BJ23" i="1"/>
  <c r="BH23" i="1"/>
  <c r="BF23" i="1"/>
  <c r="BD23" i="1"/>
  <c r="BB23" i="1"/>
  <c r="AZ23" i="1"/>
  <c r="AX23" i="1"/>
  <c r="AV23" i="1"/>
  <c r="AT23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BR22" i="1"/>
  <c r="BP22" i="1"/>
  <c r="BN22" i="1"/>
  <c r="BL22" i="1"/>
  <c r="BB22" i="1"/>
  <c r="AZ22" i="1"/>
  <c r="AT22" i="1"/>
  <c r="AR22" i="1"/>
  <c r="AL22" i="1"/>
  <c r="AJ22" i="1"/>
  <c r="AD22" i="1"/>
  <c r="AB22" i="1"/>
  <c r="V22" i="1"/>
  <c r="T22" i="1"/>
  <c r="N22" i="1"/>
  <c r="L22" i="1"/>
  <c r="BR21" i="1"/>
  <c r="BP21" i="1"/>
  <c r="BN21" i="1"/>
  <c r="BL21" i="1"/>
  <c r="BJ21" i="1"/>
  <c r="BH21" i="1"/>
  <c r="BB21" i="1"/>
  <c r="AZ21" i="1"/>
  <c r="AT21" i="1"/>
  <c r="AR21" i="1"/>
  <c r="AL21" i="1"/>
  <c r="AJ21" i="1"/>
  <c r="AD21" i="1"/>
  <c r="AB21" i="1"/>
  <c r="V21" i="1"/>
  <c r="T21" i="1"/>
  <c r="N21" i="1"/>
  <c r="L21" i="1"/>
  <c r="BL19" i="1"/>
  <c r="BR18" i="1"/>
  <c r="BP18" i="1"/>
  <c r="BN18" i="1"/>
  <c r="BL18" i="1"/>
  <c r="BJ18" i="1"/>
  <c r="BH18" i="1"/>
  <c r="BB18" i="1"/>
  <c r="AZ18" i="1"/>
  <c r="AT18" i="1"/>
  <c r="AR18" i="1"/>
  <c r="AL18" i="1"/>
  <c r="AJ18" i="1"/>
  <c r="AD18" i="1"/>
  <c r="AB18" i="1"/>
  <c r="V18" i="1"/>
  <c r="T18" i="1"/>
  <c r="N18" i="1"/>
  <c r="L18" i="1"/>
  <c r="BR15" i="1"/>
  <c r="BP15" i="1"/>
  <c r="BN15" i="1"/>
  <c r="BL15" i="1"/>
  <c r="BD15" i="1"/>
  <c r="BB15" i="1"/>
  <c r="AZ15" i="1"/>
  <c r="AX15" i="1"/>
  <c r="AV15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BR14" i="1"/>
  <c r="BP14" i="1"/>
  <c r="BN14" i="1"/>
  <c r="BL14" i="1"/>
  <c r="BD14" i="1"/>
  <c r="BB14" i="1"/>
  <c r="AZ14" i="1"/>
  <c r="AX14" i="1"/>
  <c r="AV14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BR13" i="1"/>
  <c r="BP13" i="1"/>
  <c r="BN13" i="1"/>
  <c r="BL13" i="1"/>
  <c r="BB13" i="1"/>
  <c r="AZ13" i="1"/>
  <c r="AT13" i="1"/>
  <c r="AR13" i="1"/>
  <c r="AL13" i="1"/>
  <c r="AJ13" i="1"/>
  <c r="AD13" i="1"/>
  <c r="AB13" i="1"/>
  <c r="V13" i="1"/>
  <c r="T13" i="1"/>
  <c r="N13" i="1"/>
  <c r="L13" i="1"/>
  <c r="BL12" i="1"/>
  <c r="BD12" i="1"/>
  <c r="AV12" i="1"/>
  <c r="AN12" i="1"/>
  <c r="AF12" i="1"/>
  <c r="X12" i="1"/>
  <c r="P12" i="1"/>
  <c r="H12" i="1"/>
  <c r="BL11" i="1"/>
  <c r="BL10" i="1"/>
  <c r="BL8" i="1"/>
  <c r="BD8" i="1"/>
  <c r="AV8" i="1"/>
  <c r="AN8" i="1"/>
  <c r="AF8" i="1"/>
  <c r="X8" i="1"/>
  <c r="P8" i="1"/>
  <c r="H8" i="1"/>
  <c r="BL7" i="1"/>
</calcChain>
</file>

<file path=xl/sharedStrings.xml><?xml version="1.0" encoding="utf-8"?>
<sst xmlns="http://schemas.openxmlformats.org/spreadsheetml/2006/main" count="94" uniqueCount="73">
  <si>
    <t>TOTAL</t>
  </si>
  <si>
    <t>Jul 22</t>
  </si>
  <si>
    <t>Budget</t>
  </si>
  <si>
    <t>$ Over Budget</t>
  </si>
  <si>
    <t>% of Budget</t>
  </si>
  <si>
    <t>Aug 22</t>
  </si>
  <si>
    <t>Sep 22</t>
  </si>
  <si>
    <t>Oct 22</t>
  </si>
  <si>
    <t>Nov 22</t>
  </si>
  <si>
    <t>Dec 22</t>
  </si>
  <si>
    <t>Jan 23</t>
  </si>
  <si>
    <t>Jul '22 - Jan 23</t>
  </si>
  <si>
    <t>Ordinary Income/Expense</t>
  </si>
  <si>
    <t>Income</t>
  </si>
  <si>
    <t>500 - Income</t>
  </si>
  <si>
    <t>501 - Assessment Income</t>
  </si>
  <si>
    <t>501a - Monthly Assessments</t>
  </si>
  <si>
    <t>Total 501 - Assessment Income</t>
  </si>
  <si>
    <t>503 - Other Income</t>
  </si>
  <si>
    <t>503a - Interest</t>
  </si>
  <si>
    <t>503c - Donations</t>
  </si>
  <si>
    <t>Total 503 - Other Income</t>
  </si>
  <si>
    <t>500 - Income - Other</t>
  </si>
  <si>
    <t>Total 500 - Income</t>
  </si>
  <si>
    <t>Total Income</t>
  </si>
  <si>
    <t>Expense</t>
  </si>
  <si>
    <t>600 - Expenses</t>
  </si>
  <si>
    <t>601 - Misc</t>
  </si>
  <si>
    <t>603 - Business Registration</t>
  </si>
  <si>
    <t>605 - Insurance Expense</t>
  </si>
  <si>
    <t>605b - Farmers Insurancce</t>
  </si>
  <si>
    <t>605 - Insurance Expense - Other</t>
  </si>
  <si>
    <t>Total 605 - Insurance Expense</t>
  </si>
  <si>
    <t>607 - Repairs and Maintenance</t>
  </si>
  <si>
    <t>607a - Landscaping and Grounds</t>
  </si>
  <si>
    <t>607a1 -Landscaping Improvements</t>
  </si>
  <si>
    <t>607a2 - Compost</t>
  </si>
  <si>
    <t>607a3 - Storm Debris Removal</t>
  </si>
  <si>
    <t>607a - Landscaping and Grounds - Other</t>
  </si>
  <si>
    <t>Total 607a - Landscaping and Grounds</t>
  </si>
  <si>
    <t>607b - Bldg Maintenance</t>
  </si>
  <si>
    <t>607b1Gutter Cleaning/Roof Demos</t>
  </si>
  <si>
    <t>607b2 - Power Washing</t>
  </si>
  <si>
    <t>607b - Bldg Maintenance - Other</t>
  </si>
  <si>
    <t>Total 607b - Bldg Maintenance</t>
  </si>
  <si>
    <t>607c - Pest Control</t>
  </si>
  <si>
    <t>607d - Repairs and Maintenance</t>
  </si>
  <si>
    <t>607e - Roof Replacement</t>
  </si>
  <si>
    <t>607f - Roof Repair</t>
  </si>
  <si>
    <t>Total 607 - Repairs and Maintenance</t>
  </si>
  <si>
    <t>608 - Office Expenses</t>
  </si>
  <si>
    <t>608a - Office Supplies</t>
  </si>
  <si>
    <t>608b - Postage and Delivery</t>
  </si>
  <si>
    <t>608c - Property Management Fees</t>
  </si>
  <si>
    <t>608cc - Management</t>
  </si>
  <si>
    <t>Total 608c - Property Management Fees</t>
  </si>
  <si>
    <t>608d - Rent Expense</t>
  </si>
  <si>
    <t>608 - Office Expenses - Other</t>
  </si>
  <si>
    <t>Total 608 - Office Expenses</t>
  </si>
  <si>
    <t>609 - Utilities</t>
  </si>
  <si>
    <t>609a - Power</t>
  </si>
  <si>
    <t>609b - Sewer</t>
  </si>
  <si>
    <t>Total 609 - Utilities</t>
  </si>
  <si>
    <t>610 - Professional Fees</t>
  </si>
  <si>
    <t>610a - Bookkeeping</t>
  </si>
  <si>
    <t>610b - CPA tax</t>
  </si>
  <si>
    <t>610 - Professional Fees - Other</t>
  </si>
  <si>
    <t>Total 610 - Professional Fees</t>
  </si>
  <si>
    <t>611 - Taxes</t>
  </si>
  <si>
    <t>Total 600 -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</si>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</sst>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2DE1746F-1EF3-485C-98DD-3C7253EE5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B0E498A-43B1-4867-BA3B-421EE6906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E453621-03A5-E03F-8A2F-C83A6B615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BEE0116-86C8-74F1-0C2F-FC0FDB1FF7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FB7C-C9F1-43BD-8DBD-C3F9FBED3540}">
  <dimension ref="B1:C40"/>
  <sheetViews>
    <sheetView showGridLines="0" zoomScale="84" zoomScaleNormal="84" workbookViewId="0"/>
  </sheetViews>
  <sheetFormatPr defaultRowHeight="14.4" x14ac:dyDescent="0.3"/>
  <cols>
    <col min="1" max="1" width="3" style="26" customWidth="1"/>
    <col min="2" max="2" width="4.109375" style="26" customWidth="1"/>
    <col min="3" max="3" width="54" style="26" customWidth="1"/>
    <col min="4" max="4" width="3.6640625" style="26" customWidth="1"/>
    <col min="5" max="5" width="90.33203125" style="26" customWidth="1"/>
    <col min="6" max="7" width="8.88671875" style="26"/>
    <col min="8" max="8" width="15.44140625" style="26" customWidth="1"/>
    <col min="9" max="9" width="5.109375" style="26" customWidth="1"/>
    <col min="10" max="11" width="8.88671875" style="26"/>
    <col min="12" max="12" width="3" style="26" customWidth="1"/>
    <col min="13" max="15" width="8.88671875" style="26"/>
    <col min="16" max="16" width="7" style="26" customWidth="1"/>
    <col min="17" max="256" width="8.88671875" style="26"/>
    <col min="257" max="257" width="3" style="26" customWidth="1"/>
    <col min="258" max="258" width="4.109375" style="26" customWidth="1"/>
    <col min="259" max="259" width="54" style="26" customWidth="1"/>
    <col min="260" max="260" width="3.6640625" style="26" customWidth="1"/>
    <col min="261" max="261" width="90.33203125" style="26" customWidth="1"/>
    <col min="262" max="263" width="8.88671875" style="26"/>
    <col min="264" max="264" width="15.44140625" style="26" customWidth="1"/>
    <col min="265" max="265" width="5.109375" style="26" customWidth="1"/>
    <col min="266" max="267" width="8.88671875" style="26"/>
    <col min="268" max="268" width="3" style="26" customWidth="1"/>
    <col min="269" max="271" width="8.88671875" style="26"/>
    <col min="272" max="272" width="7" style="26" customWidth="1"/>
    <col min="273" max="512" width="8.88671875" style="26"/>
    <col min="513" max="513" width="3" style="26" customWidth="1"/>
    <col min="514" max="514" width="4.109375" style="26" customWidth="1"/>
    <col min="515" max="515" width="54" style="26" customWidth="1"/>
    <col min="516" max="516" width="3.6640625" style="26" customWidth="1"/>
    <col min="517" max="517" width="90.33203125" style="26" customWidth="1"/>
    <col min="518" max="519" width="8.88671875" style="26"/>
    <col min="520" max="520" width="15.44140625" style="26" customWidth="1"/>
    <col min="521" max="521" width="5.109375" style="26" customWidth="1"/>
    <col min="522" max="523" width="8.88671875" style="26"/>
    <col min="524" max="524" width="3" style="26" customWidth="1"/>
    <col min="525" max="527" width="8.88671875" style="26"/>
    <col min="528" max="528" width="7" style="26" customWidth="1"/>
    <col min="529" max="768" width="8.88671875" style="26"/>
    <col min="769" max="769" width="3" style="26" customWidth="1"/>
    <col min="770" max="770" width="4.109375" style="26" customWidth="1"/>
    <col min="771" max="771" width="54" style="26" customWidth="1"/>
    <col min="772" max="772" width="3.6640625" style="26" customWidth="1"/>
    <col min="773" max="773" width="90.33203125" style="26" customWidth="1"/>
    <col min="774" max="775" width="8.88671875" style="26"/>
    <col min="776" max="776" width="15.44140625" style="26" customWidth="1"/>
    <col min="777" max="777" width="5.109375" style="26" customWidth="1"/>
    <col min="778" max="779" width="8.88671875" style="26"/>
    <col min="780" max="780" width="3" style="26" customWidth="1"/>
    <col min="781" max="783" width="8.88671875" style="26"/>
    <col min="784" max="784" width="7" style="26" customWidth="1"/>
    <col min="785" max="1024" width="8.88671875" style="26"/>
    <col min="1025" max="1025" width="3" style="26" customWidth="1"/>
    <col min="1026" max="1026" width="4.109375" style="26" customWidth="1"/>
    <col min="1027" max="1027" width="54" style="26" customWidth="1"/>
    <col min="1028" max="1028" width="3.6640625" style="26" customWidth="1"/>
    <col min="1029" max="1029" width="90.33203125" style="26" customWidth="1"/>
    <col min="1030" max="1031" width="8.88671875" style="26"/>
    <col min="1032" max="1032" width="15.44140625" style="26" customWidth="1"/>
    <col min="1033" max="1033" width="5.109375" style="26" customWidth="1"/>
    <col min="1034" max="1035" width="8.88671875" style="26"/>
    <col min="1036" max="1036" width="3" style="26" customWidth="1"/>
    <col min="1037" max="1039" width="8.88671875" style="26"/>
    <col min="1040" max="1040" width="7" style="26" customWidth="1"/>
    <col min="1041" max="1280" width="8.88671875" style="26"/>
    <col min="1281" max="1281" width="3" style="26" customWidth="1"/>
    <col min="1282" max="1282" width="4.109375" style="26" customWidth="1"/>
    <col min="1283" max="1283" width="54" style="26" customWidth="1"/>
    <col min="1284" max="1284" width="3.6640625" style="26" customWidth="1"/>
    <col min="1285" max="1285" width="90.33203125" style="26" customWidth="1"/>
    <col min="1286" max="1287" width="8.88671875" style="26"/>
    <col min="1288" max="1288" width="15.44140625" style="26" customWidth="1"/>
    <col min="1289" max="1289" width="5.109375" style="26" customWidth="1"/>
    <col min="1290" max="1291" width="8.88671875" style="26"/>
    <col min="1292" max="1292" width="3" style="26" customWidth="1"/>
    <col min="1293" max="1295" width="8.88671875" style="26"/>
    <col min="1296" max="1296" width="7" style="26" customWidth="1"/>
    <col min="1297" max="1536" width="8.88671875" style="26"/>
    <col min="1537" max="1537" width="3" style="26" customWidth="1"/>
    <col min="1538" max="1538" width="4.109375" style="26" customWidth="1"/>
    <col min="1539" max="1539" width="54" style="26" customWidth="1"/>
    <col min="1540" max="1540" width="3.6640625" style="26" customWidth="1"/>
    <col min="1541" max="1541" width="90.33203125" style="26" customWidth="1"/>
    <col min="1542" max="1543" width="8.88671875" style="26"/>
    <col min="1544" max="1544" width="15.44140625" style="26" customWidth="1"/>
    <col min="1545" max="1545" width="5.109375" style="26" customWidth="1"/>
    <col min="1546" max="1547" width="8.88671875" style="26"/>
    <col min="1548" max="1548" width="3" style="26" customWidth="1"/>
    <col min="1549" max="1551" width="8.88671875" style="26"/>
    <col min="1552" max="1552" width="7" style="26" customWidth="1"/>
    <col min="1553" max="1792" width="8.88671875" style="26"/>
    <col min="1793" max="1793" width="3" style="26" customWidth="1"/>
    <col min="1794" max="1794" width="4.109375" style="26" customWidth="1"/>
    <col min="1795" max="1795" width="54" style="26" customWidth="1"/>
    <col min="1796" max="1796" width="3.6640625" style="26" customWidth="1"/>
    <col min="1797" max="1797" width="90.33203125" style="26" customWidth="1"/>
    <col min="1798" max="1799" width="8.88671875" style="26"/>
    <col min="1800" max="1800" width="15.44140625" style="26" customWidth="1"/>
    <col min="1801" max="1801" width="5.109375" style="26" customWidth="1"/>
    <col min="1802" max="1803" width="8.88671875" style="26"/>
    <col min="1804" max="1804" width="3" style="26" customWidth="1"/>
    <col min="1805" max="1807" width="8.88671875" style="26"/>
    <col min="1808" max="1808" width="7" style="26" customWidth="1"/>
    <col min="1809" max="2048" width="8.88671875" style="26"/>
    <col min="2049" max="2049" width="3" style="26" customWidth="1"/>
    <col min="2050" max="2050" width="4.109375" style="26" customWidth="1"/>
    <col min="2051" max="2051" width="54" style="26" customWidth="1"/>
    <col min="2052" max="2052" width="3.6640625" style="26" customWidth="1"/>
    <col min="2053" max="2053" width="90.33203125" style="26" customWidth="1"/>
    <col min="2054" max="2055" width="8.88671875" style="26"/>
    <col min="2056" max="2056" width="15.44140625" style="26" customWidth="1"/>
    <col min="2057" max="2057" width="5.109375" style="26" customWidth="1"/>
    <col min="2058" max="2059" width="8.88671875" style="26"/>
    <col min="2060" max="2060" width="3" style="26" customWidth="1"/>
    <col min="2061" max="2063" width="8.88671875" style="26"/>
    <col min="2064" max="2064" width="7" style="26" customWidth="1"/>
    <col min="2065" max="2304" width="8.88671875" style="26"/>
    <col min="2305" max="2305" width="3" style="26" customWidth="1"/>
    <col min="2306" max="2306" width="4.109375" style="26" customWidth="1"/>
    <col min="2307" max="2307" width="54" style="26" customWidth="1"/>
    <col min="2308" max="2308" width="3.6640625" style="26" customWidth="1"/>
    <col min="2309" max="2309" width="90.33203125" style="26" customWidth="1"/>
    <col min="2310" max="2311" width="8.88671875" style="26"/>
    <col min="2312" max="2312" width="15.44140625" style="26" customWidth="1"/>
    <col min="2313" max="2313" width="5.109375" style="26" customWidth="1"/>
    <col min="2314" max="2315" width="8.88671875" style="26"/>
    <col min="2316" max="2316" width="3" style="26" customWidth="1"/>
    <col min="2317" max="2319" width="8.88671875" style="26"/>
    <col min="2320" max="2320" width="7" style="26" customWidth="1"/>
    <col min="2321" max="2560" width="8.88671875" style="26"/>
    <col min="2561" max="2561" width="3" style="26" customWidth="1"/>
    <col min="2562" max="2562" width="4.109375" style="26" customWidth="1"/>
    <col min="2563" max="2563" width="54" style="26" customWidth="1"/>
    <col min="2564" max="2564" width="3.6640625" style="26" customWidth="1"/>
    <col min="2565" max="2565" width="90.33203125" style="26" customWidth="1"/>
    <col min="2566" max="2567" width="8.88671875" style="26"/>
    <col min="2568" max="2568" width="15.44140625" style="26" customWidth="1"/>
    <col min="2569" max="2569" width="5.109375" style="26" customWidth="1"/>
    <col min="2570" max="2571" width="8.88671875" style="26"/>
    <col min="2572" max="2572" width="3" style="26" customWidth="1"/>
    <col min="2573" max="2575" width="8.88671875" style="26"/>
    <col min="2576" max="2576" width="7" style="26" customWidth="1"/>
    <col min="2577" max="2816" width="8.88671875" style="26"/>
    <col min="2817" max="2817" width="3" style="26" customWidth="1"/>
    <col min="2818" max="2818" width="4.109375" style="26" customWidth="1"/>
    <col min="2819" max="2819" width="54" style="26" customWidth="1"/>
    <col min="2820" max="2820" width="3.6640625" style="26" customWidth="1"/>
    <col min="2821" max="2821" width="90.33203125" style="26" customWidth="1"/>
    <col min="2822" max="2823" width="8.88671875" style="26"/>
    <col min="2824" max="2824" width="15.44140625" style="26" customWidth="1"/>
    <col min="2825" max="2825" width="5.109375" style="26" customWidth="1"/>
    <col min="2826" max="2827" width="8.88671875" style="26"/>
    <col min="2828" max="2828" width="3" style="26" customWidth="1"/>
    <col min="2829" max="2831" width="8.88671875" style="26"/>
    <col min="2832" max="2832" width="7" style="26" customWidth="1"/>
    <col min="2833" max="3072" width="8.88671875" style="26"/>
    <col min="3073" max="3073" width="3" style="26" customWidth="1"/>
    <col min="3074" max="3074" width="4.109375" style="26" customWidth="1"/>
    <col min="3075" max="3075" width="54" style="26" customWidth="1"/>
    <col min="3076" max="3076" width="3.6640625" style="26" customWidth="1"/>
    <col min="3077" max="3077" width="90.33203125" style="26" customWidth="1"/>
    <col min="3078" max="3079" width="8.88671875" style="26"/>
    <col min="3080" max="3080" width="15.44140625" style="26" customWidth="1"/>
    <col min="3081" max="3081" width="5.109375" style="26" customWidth="1"/>
    <col min="3082" max="3083" width="8.88671875" style="26"/>
    <col min="3084" max="3084" width="3" style="26" customWidth="1"/>
    <col min="3085" max="3087" width="8.88671875" style="26"/>
    <col min="3088" max="3088" width="7" style="26" customWidth="1"/>
    <col min="3089" max="3328" width="8.88671875" style="26"/>
    <col min="3329" max="3329" width="3" style="26" customWidth="1"/>
    <col min="3330" max="3330" width="4.109375" style="26" customWidth="1"/>
    <col min="3331" max="3331" width="54" style="26" customWidth="1"/>
    <col min="3332" max="3332" width="3.6640625" style="26" customWidth="1"/>
    <col min="3333" max="3333" width="90.33203125" style="26" customWidth="1"/>
    <col min="3334" max="3335" width="8.88671875" style="26"/>
    <col min="3336" max="3336" width="15.44140625" style="26" customWidth="1"/>
    <col min="3337" max="3337" width="5.109375" style="26" customWidth="1"/>
    <col min="3338" max="3339" width="8.88671875" style="26"/>
    <col min="3340" max="3340" width="3" style="26" customWidth="1"/>
    <col min="3341" max="3343" width="8.88671875" style="26"/>
    <col min="3344" max="3344" width="7" style="26" customWidth="1"/>
    <col min="3345" max="3584" width="8.88671875" style="26"/>
    <col min="3585" max="3585" width="3" style="26" customWidth="1"/>
    <col min="3586" max="3586" width="4.109375" style="26" customWidth="1"/>
    <col min="3587" max="3587" width="54" style="26" customWidth="1"/>
    <col min="3588" max="3588" width="3.6640625" style="26" customWidth="1"/>
    <col min="3589" max="3589" width="90.33203125" style="26" customWidth="1"/>
    <col min="3590" max="3591" width="8.88671875" style="26"/>
    <col min="3592" max="3592" width="15.44140625" style="26" customWidth="1"/>
    <col min="3593" max="3593" width="5.109375" style="26" customWidth="1"/>
    <col min="3594" max="3595" width="8.88671875" style="26"/>
    <col min="3596" max="3596" width="3" style="26" customWidth="1"/>
    <col min="3597" max="3599" width="8.88671875" style="26"/>
    <col min="3600" max="3600" width="7" style="26" customWidth="1"/>
    <col min="3601" max="3840" width="8.88671875" style="26"/>
    <col min="3841" max="3841" width="3" style="26" customWidth="1"/>
    <col min="3842" max="3842" width="4.109375" style="26" customWidth="1"/>
    <col min="3843" max="3843" width="54" style="26" customWidth="1"/>
    <col min="3844" max="3844" width="3.6640625" style="26" customWidth="1"/>
    <col min="3845" max="3845" width="90.33203125" style="26" customWidth="1"/>
    <col min="3846" max="3847" width="8.88671875" style="26"/>
    <col min="3848" max="3848" width="15.44140625" style="26" customWidth="1"/>
    <col min="3849" max="3849" width="5.109375" style="26" customWidth="1"/>
    <col min="3850" max="3851" width="8.88671875" style="26"/>
    <col min="3852" max="3852" width="3" style="26" customWidth="1"/>
    <col min="3853" max="3855" width="8.88671875" style="26"/>
    <col min="3856" max="3856" width="7" style="26" customWidth="1"/>
    <col min="3857" max="4096" width="8.88671875" style="26"/>
    <col min="4097" max="4097" width="3" style="26" customWidth="1"/>
    <col min="4098" max="4098" width="4.109375" style="26" customWidth="1"/>
    <col min="4099" max="4099" width="54" style="26" customWidth="1"/>
    <col min="4100" max="4100" width="3.6640625" style="26" customWidth="1"/>
    <col min="4101" max="4101" width="90.33203125" style="26" customWidth="1"/>
    <col min="4102" max="4103" width="8.88671875" style="26"/>
    <col min="4104" max="4104" width="15.44140625" style="26" customWidth="1"/>
    <col min="4105" max="4105" width="5.109375" style="26" customWidth="1"/>
    <col min="4106" max="4107" width="8.88671875" style="26"/>
    <col min="4108" max="4108" width="3" style="26" customWidth="1"/>
    <col min="4109" max="4111" width="8.88671875" style="26"/>
    <col min="4112" max="4112" width="7" style="26" customWidth="1"/>
    <col min="4113" max="4352" width="8.88671875" style="26"/>
    <col min="4353" max="4353" width="3" style="26" customWidth="1"/>
    <col min="4354" max="4354" width="4.109375" style="26" customWidth="1"/>
    <col min="4355" max="4355" width="54" style="26" customWidth="1"/>
    <col min="4356" max="4356" width="3.6640625" style="26" customWidth="1"/>
    <col min="4357" max="4357" width="90.33203125" style="26" customWidth="1"/>
    <col min="4358" max="4359" width="8.88671875" style="26"/>
    <col min="4360" max="4360" width="15.44140625" style="26" customWidth="1"/>
    <col min="4361" max="4361" width="5.109375" style="26" customWidth="1"/>
    <col min="4362" max="4363" width="8.88671875" style="26"/>
    <col min="4364" max="4364" width="3" style="26" customWidth="1"/>
    <col min="4365" max="4367" width="8.88671875" style="26"/>
    <col min="4368" max="4368" width="7" style="26" customWidth="1"/>
    <col min="4369" max="4608" width="8.88671875" style="26"/>
    <col min="4609" max="4609" width="3" style="26" customWidth="1"/>
    <col min="4610" max="4610" width="4.109375" style="26" customWidth="1"/>
    <col min="4611" max="4611" width="54" style="26" customWidth="1"/>
    <col min="4612" max="4612" width="3.6640625" style="26" customWidth="1"/>
    <col min="4613" max="4613" width="90.33203125" style="26" customWidth="1"/>
    <col min="4614" max="4615" width="8.88671875" style="26"/>
    <col min="4616" max="4616" width="15.44140625" style="26" customWidth="1"/>
    <col min="4617" max="4617" width="5.109375" style="26" customWidth="1"/>
    <col min="4618" max="4619" width="8.88671875" style="26"/>
    <col min="4620" max="4620" width="3" style="26" customWidth="1"/>
    <col min="4621" max="4623" width="8.88671875" style="26"/>
    <col min="4624" max="4624" width="7" style="26" customWidth="1"/>
    <col min="4625" max="4864" width="8.88671875" style="26"/>
    <col min="4865" max="4865" width="3" style="26" customWidth="1"/>
    <col min="4866" max="4866" width="4.109375" style="26" customWidth="1"/>
    <col min="4867" max="4867" width="54" style="26" customWidth="1"/>
    <col min="4868" max="4868" width="3.6640625" style="26" customWidth="1"/>
    <col min="4869" max="4869" width="90.33203125" style="26" customWidth="1"/>
    <col min="4870" max="4871" width="8.88671875" style="26"/>
    <col min="4872" max="4872" width="15.44140625" style="26" customWidth="1"/>
    <col min="4873" max="4873" width="5.109375" style="26" customWidth="1"/>
    <col min="4874" max="4875" width="8.88671875" style="26"/>
    <col min="4876" max="4876" width="3" style="26" customWidth="1"/>
    <col min="4877" max="4879" width="8.88671875" style="26"/>
    <col min="4880" max="4880" width="7" style="26" customWidth="1"/>
    <col min="4881" max="5120" width="8.88671875" style="26"/>
    <col min="5121" max="5121" width="3" style="26" customWidth="1"/>
    <col min="5122" max="5122" width="4.109375" style="26" customWidth="1"/>
    <col min="5123" max="5123" width="54" style="26" customWidth="1"/>
    <col min="5124" max="5124" width="3.6640625" style="26" customWidth="1"/>
    <col min="5125" max="5125" width="90.33203125" style="26" customWidth="1"/>
    <col min="5126" max="5127" width="8.88671875" style="26"/>
    <col min="5128" max="5128" width="15.44140625" style="26" customWidth="1"/>
    <col min="5129" max="5129" width="5.109375" style="26" customWidth="1"/>
    <col min="5130" max="5131" width="8.88671875" style="26"/>
    <col min="5132" max="5132" width="3" style="26" customWidth="1"/>
    <col min="5133" max="5135" width="8.88671875" style="26"/>
    <col min="5136" max="5136" width="7" style="26" customWidth="1"/>
    <col min="5137" max="5376" width="8.88671875" style="26"/>
    <col min="5377" max="5377" width="3" style="26" customWidth="1"/>
    <col min="5378" max="5378" width="4.109375" style="26" customWidth="1"/>
    <col min="5379" max="5379" width="54" style="26" customWidth="1"/>
    <col min="5380" max="5380" width="3.6640625" style="26" customWidth="1"/>
    <col min="5381" max="5381" width="90.33203125" style="26" customWidth="1"/>
    <col min="5382" max="5383" width="8.88671875" style="26"/>
    <col min="5384" max="5384" width="15.44140625" style="26" customWidth="1"/>
    <col min="5385" max="5385" width="5.109375" style="26" customWidth="1"/>
    <col min="5386" max="5387" width="8.88671875" style="26"/>
    <col min="5388" max="5388" width="3" style="26" customWidth="1"/>
    <col min="5389" max="5391" width="8.88671875" style="26"/>
    <col min="5392" max="5392" width="7" style="26" customWidth="1"/>
    <col min="5393" max="5632" width="8.88671875" style="26"/>
    <col min="5633" max="5633" width="3" style="26" customWidth="1"/>
    <col min="5634" max="5634" width="4.109375" style="26" customWidth="1"/>
    <col min="5635" max="5635" width="54" style="26" customWidth="1"/>
    <col min="5636" max="5636" width="3.6640625" style="26" customWidth="1"/>
    <col min="5637" max="5637" width="90.33203125" style="26" customWidth="1"/>
    <col min="5638" max="5639" width="8.88671875" style="26"/>
    <col min="5640" max="5640" width="15.44140625" style="26" customWidth="1"/>
    <col min="5641" max="5641" width="5.109375" style="26" customWidth="1"/>
    <col min="5642" max="5643" width="8.88671875" style="26"/>
    <col min="5644" max="5644" width="3" style="26" customWidth="1"/>
    <col min="5645" max="5647" width="8.88671875" style="26"/>
    <col min="5648" max="5648" width="7" style="26" customWidth="1"/>
    <col min="5649" max="5888" width="8.88671875" style="26"/>
    <col min="5889" max="5889" width="3" style="26" customWidth="1"/>
    <col min="5890" max="5890" width="4.109375" style="26" customWidth="1"/>
    <col min="5891" max="5891" width="54" style="26" customWidth="1"/>
    <col min="5892" max="5892" width="3.6640625" style="26" customWidth="1"/>
    <col min="5893" max="5893" width="90.33203125" style="26" customWidth="1"/>
    <col min="5894" max="5895" width="8.88671875" style="26"/>
    <col min="5896" max="5896" width="15.44140625" style="26" customWidth="1"/>
    <col min="5897" max="5897" width="5.109375" style="26" customWidth="1"/>
    <col min="5898" max="5899" width="8.88671875" style="26"/>
    <col min="5900" max="5900" width="3" style="26" customWidth="1"/>
    <col min="5901" max="5903" width="8.88671875" style="26"/>
    <col min="5904" max="5904" width="7" style="26" customWidth="1"/>
    <col min="5905" max="6144" width="8.88671875" style="26"/>
    <col min="6145" max="6145" width="3" style="26" customWidth="1"/>
    <col min="6146" max="6146" width="4.109375" style="26" customWidth="1"/>
    <col min="6147" max="6147" width="54" style="26" customWidth="1"/>
    <col min="6148" max="6148" width="3.6640625" style="26" customWidth="1"/>
    <col min="6149" max="6149" width="90.33203125" style="26" customWidth="1"/>
    <col min="6150" max="6151" width="8.88671875" style="26"/>
    <col min="6152" max="6152" width="15.44140625" style="26" customWidth="1"/>
    <col min="6153" max="6153" width="5.109375" style="26" customWidth="1"/>
    <col min="6154" max="6155" width="8.88671875" style="26"/>
    <col min="6156" max="6156" width="3" style="26" customWidth="1"/>
    <col min="6157" max="6159" width="8.88671875" style="26"/>
    <col min="6160" max="6160" width="7" style="26" customWidth="1"/>
    <col min="6161" max="6400" width="8.88671875" style="26"/>
    <col min="6401" max="6401" width="3" style="26" customWidth="1"/>
    <col min="6402" max="6402" width="4.109375" style="26" customWidth="1"/>
    <col min="6403" max="6403" width="54" style="26" customWidth="1"/>
    <col min="6404" max="6404" width="3.6640625" style="26" customWidth="1"/>
    <col min="6405" max="6405" width="90.33203125" style="26" customWidth="1"/>
    <col min="6406" max="6407" width="8.88671875" style="26"/>
    <col min="6408" max="6408" width="15.44140625" style="26" customWidth="1"/>
    <col min="6409" max="6409" width="5.109375" style="26" customWidth="1"/>
    <col min="6410" max="6411" width="8.88671875" style="26"/>
    <col min="6412" max="6412" width="3" style="26" customWidth="1"/>
    <col min="6413" max="6415" width="8.88671875" style="26"/>
    <col min="6416" max="6416" width="7" style="26" customWidth="1"/>
    <col min="6417" max="6656" width="8.88671875" style="26"/>
    <col min="6657" max="6657" width="3" style="26" customWidth="1"/>
    <col min="6658" max="6658" width="4.109375" style="26" customWidth="1"/>
    <col min="6659" max="6659" width="54" style="26" customWidth="1"/>
    <col min="6660" max="6660" width="3.6640625" style="26" customWidth="1"/>
    <col min="6661" max="6661" width="90.33203125" style="26" customWidth="1"/>
    <col min="6662" max="6663" width="8.88671875" style="26"/>
    <col min="6664" max="6664" width="15.44140625" style="26" customWidth="1"/>
    <col min="6665" max="6665" width="5.109375" style="26" customWidth="1"/>
    <col min="6666" max="6667" width="8.88671875" style="26"/>
    <col min="6668" max="6668" width="3" style="26" customWidth="1"/>
    <col min="6669" max="6671" width="8.88671875" style="26"/>
    <col min="6672" max="6672" width="7" style="26" customWidth="1"/>
    <col min="6673" max="6912" width="8.88671875" style="26"/>
    <col min="6913" max="6913" width="3" style="26" customWidth="1"/>
    <col min="6914" max="6914" width="4.109375" style="26" customWidth="1"/>
    <col min="6915" max="6915" width="54" style="26" customWidth="1"/>
    <col min="6916" max="6916" width="3.6640625" style="26" customWidth="1"/>
    <col min="6917" max="6917" width="90.33203125" style="26" customWidth="1"/>
    <col min="6918" max="6919" width="8.88671875" style="26"/>
    <col min="6920" max="6920" width="15.44140625" style="26" customWidth="1"/>
    <col min="6921" max="6921" width="5.109375" style="26" customWidth="1"/>
    <col min="6922" max="6923" width="8.88671875" style="26"/>
    <col min="6924" max="6924" width="3" style="26" customWidth="1"/>
    <col min="6925" max="6927" width="8.88671875" style="26"/>
    <col min="6928" max="6928" width="7" style="26" customWidth="1"/>
    <col min="6929" max="7168" width="8.88671875" style="26"/>
    <col min="7169" max="7169" width="3" style="26" customWidth="1"/>
    <col min="7170" max="7170" width="4.109375" style="26" customWidth="1"/>
    <col min="7171" max="7171" width="54" style="26" customWidth="1"/>
    <col min="7172" max="7172" width="3.6640625" style="26" customWidth="1"/>
    <col min="7173" max="7173" width="90.33203125" style="26" customWidth="1"/>
    <col min="7174" max="7175" width="8.88671875" style="26"/>
    <col min="7176" max="7176" width="15.44140625" style="26" customWidth="1"/>
    <col min="7177" max="7177" width="5.109375" style="26" customWidth="1"/>
    <col min="7178" max="7179" width="8.88671875" style="26"/>
    <col min="7180" max="7180" width="3" style="26" customWidth="1"/>
    <col min="7181" max="7183" width="8.88671875" style="26"/>
    <col min="7184" max="7184" width="7" style="26" customWidth="1"/>
    <col min="7185" max="7424" width="8.88671875" style="26"/>
    <col min="7425" max="7425" width="3" style="26" customWidth="1"/>
    <col min="7426" max="7426" width="4.109375" style="26" customWidth="1"/>
    <col min="7427" max="7427" width="54" style="26" customWidth="1"/>
    <col min="7428" max="7428" width="3.6640625" style="26" customWidth="1"/>
    <col min="7429" max="7429" width="90.33203125" style="26" customWidth="1"/>
    <col min="7430" max="7431" width="8.88671875" style="26"/>
    <col min="7432" max="7432" width="15.44140625" style="26" customWidth="1"/>
    <col min="7433" max="7433" width="5.109375" style="26" customWidth="1"/>
    <col min="7434" max="7435" width="8.88671875" style="26"/>
    <col min="7436" max="7436" width="3" style="26" customWidth="1"/>
    <col min="7437" max="7439" width="8.88671875" style="26"/>
    <col min="7440" max="7440" width="7" style="26" customWidth="1"/>
    <col min="7441" max="7680" width="8.88671875" style="26"/>
    <col min="7681" max="7681" width="3" style="26" customWidth="1"/>
    <col min="7682" max="7682" width="4.109375" style="26" customWidth="1"/>
    <col min="7683" max="7683" width="54" style="26" customWidth="1"/>
    <col min="7684" max="7684" width="3.6640625" style="26" customWidth="1"/>
    <col min="7685" max="7685" width="90.33203125" style="26" customWidth="1"/>
    <col min="7686" max="7687" width="8.88671875" style="26"/>
    <col min="7688" max="7688" width="15.44140625" style="26" customWidth="1"/>
    <col min="7689" max="7689" width="5.109375" style="26" customWidth="1"/>
    <col min="7690" max="7691" width="8.88671875" style="26"/>
    <col min="7692" max="7692" width="3" style="26" customWidth="1"/>
    <col min="7693" max="7695" width="8.88671875" style="26"/>
    <col min="7696" max="7696" width="7" style="26" customWidth="1"/>
    <col min="7697" max="7936" width="8.88671875" style="26"/>
    <col min="7937" max="7937" width="3" style="26" customWidth="1"/>
    <col min="7938" max="7938" width="4.109375" style="26" customWidth="1"/>
    <col min="7939" max="7939" width="54" style="26" customWidth="1"/>
    <col min="7940" max="7940" width="3.6640625" style="26" customWidth="1"/>
    <col min="7941" max="7941" width="90.33203125" style="26" customWidth="1"/>
    <col min="7942" max="7943" width="8.88671875" style="26"/>
    <col min="7944" max="7944" width="15.44140625" style="26" customWidth="1"/>
    <col min="7945" max="7945" width="5.109375" style="26" customWidth="1"/>
    <col min="7946" max="7947" width="8.88671875" style="26"/>
    <col min="7948" max="7948" width="3" style="26" customWidth="1"/>
    <col min="7949" max="7951" width="8.88671875" style="26"/>
    <col min="7952" max="7952" width="7" style="26" customWidth="1"/>
    <col min="7953" max="8192" width="8.88671875" style="26"/>
    <col min="8193" max="8193" width="3" style="26" customWidth="1"/>
    <col min="8194" max="8194" width="4.109375" style="26" customWidth="1"/>
    <col min="8195" max="8195" width="54" style="26" customWidth="1"/>
    <col min="8196" max="8196" width="3.6640625" style="26" customWidth="1"/>
    <col min="8197" max="8197" width="90.33203125" style="26" customWidth="1"/>
    <col min="8198" max="8199" width="8.88671875" style="26"/>
    <col min="8200" max="8200" width="15.44140625" style="26" customWidth="1"/>
    <col min="8201" max="8201" width="5.109375" style="26" customWidth="1"/>
    <col min="8202" max="8203" width="8.88671875" style="26"/>
    <col min="8204" max="8204" width="3" style="26" customWidth="1"/>
    <col min="8205" max="8207" width="8.88671875" style="26"/>
    <col min="8208" max="8208" width="7" style="26" customWidth="1"/>
    <col min="8209" max="8448" width="8.88671875" style="26"/>
    <col min="8449" max="8449" width="3" style="26" customWidth="1"/>
    <col min="8450" max="8450" width="4.109375" style="26" customWidth="1"/>
    <col min="8451" max="8451" width="54" style="26" customWidth="1"/>
    <col min="8452" max="8452" width="3.6640625" style="26" customWidth="1"/>
    <col min="8453" max="8453" width="90.33203125" style="26" customWidth="1"/>
    <col min="8454" max="8455" width="8.88671875" style="26"/>
    <col min="8456" max="8456" width="15.44140625" style="26" customWidth="1"/>
    <col min="8457" max="8457" width="5.109375" style="26" customWidth="1"/>
    <col min="8458" max="8459" width="8.88671875" style="26"/>
    <col min="8460" max="8460" width="3" style="26" customWidth="1"/>
    <col min="8461" max="8463" width="8.88671875" style="26"/>
    <col min="8464" max="8464" width="7" style="26" customWidth="1"/>
    <col min="8465" max="8704" width="8.88671875" style="26"/>
    <col min="8705" max="8705" width="3" style="26" customWidth="1"/>
    <col min="8706" max="8706" width="4.109375" style="26" customWidth="1"/>
    <col min="8707" max="8707" width="54" style="26" customWidth="1"/>
    <col min="8708" max="8708" width="3.6640625" style="26" customWidth="1"/>
    <col min="8709" max="8709" width="90.33203125" style="26" customWidth="1"/>
    <col min="8710" max="8711" width="8.88671875" style="26"/>
    <col min="8712" max="8712" width="15.44140625" style="26" customWidth="1"/>
    <col min="8713" max="8713" width="5.109375" style="26" customWidth="1"/>
    <col min="8714" max="8715" width="8.88671875" style="26"/>
    <col min="8716" max="8716" width="3" style="26" customWidth="1"/>
    <col min="8717" max="8719" width="8.88671875" style="26"/>
    <col min="8720" max="8720" width="7" style="26" customWidth="1"/>
    <col min="8721" max="8960" width="8.88671875" style="26"/>
    <col min="8961" max="8961" width="3" style="26" customWidth="1"/>
    <col min="8962" max="8962" width="4.109375" style="26" customWidth="1"/>
    <col min="8963" max="8963" width="54" style="26" customWidth="1"/>
    <col min="8964" max="8964" width="3.6640625" style="26" customWidth="1"/>
    <col min="8965" max="8965" width="90.33203125" style="26" customWidth="1"/>
    <col min="8966" max="8967" width="8.88671875" style="26"/>
    <col min="8968" max="8968" width="15.44140625" style="26" customWidth="1"/>
    <col min="8969" max="8969" width="5.109375" style="26" customWidth="1"/>
    <col min="8970" max="8971" width="8.88671875" style="26"/>
    <col min="8972" max="8972" width="3" style="26" customWidth="1"/>
    <col min="8973" max="8975" width="8.88671875" style="26"/>
    <col min="8976" max="8976" width="7" style="26" customWidth="1"/>
    <col min="8977" max="9216" width="8.88671875" style="26"/>
    <col min="9217" max="9217" width="3" style="26" customWidth="1"/>
    <col min="9218" max="9218" width="4.109375" style="26" customWidth="1"/>
    <col min="9219" max="9219" width="54" style="26" customWidth="1"/>
    <col min="9220" max="9220" width="3.6640625" style="26" customWidth="1"/>
    <col min="9221" max="9221" width="90.33203125" style="26" customWidth="1"/>
    <col min="9222" max="9223" width="8.88671875" style="26"/>
    <col min="9224" max="9224" width="15.44140625" style="26" customWidth="1"/>
    <col min="9225" max="9225" width="5.109375" style="26" customWidth="1"/>
    <col min="9226" max="9227" width="8.88671875" style="26"/>
    <col min="9228" max="9228" width="3" style="26" customWidth="1"/>
    <col min="9229" max="9231" width="8.88671875" style="26"/>
    <col min="9232" max="9232" width="7" style="26" customWidth="1"/>
    <col min="9233" max="9472" width="8.88671875" style="26"/>
    <col min="9473" max="9473" width="3" style="26" customWidth="1"/>
    <col min="9474" max="9474" width="4.109375" style="26" customWidth="1"/>
    <col min="9475" max="9475" width="54" style="26" customWidth="1"/>
    <col min="9476" max="9476" width="3.6640625" style="26" customWidth="1"/>
    <col min="9477" max="9477" width="90.33203125" style="26" customWidth="1"/>
    <col min="9478" max="9479" width="8.88671875" style="26"/>
    <col min="9480" max="9480" width="15.44140625" style="26" customWidth="1"/>
    <col min="9481" max="9481" width="5.109375" style="26" customWidth="1"/>
    <col min="9482" max="9483" width="8.88671875" style="26"/>
    <col min="9484" max="9484" width="3" style="26" customWidth="1"/>
    <col min="9485" max="9487" width="8.88671875" style="26"/>
    <col min="9488" max="9488" width="7" style="26" customWidth="1"/>
    <col min="9489" max="9728" width="8.88671875" style="26"/>
    <col min="9729" max="9729" width="3" style="26" customWidth="1"/>
    <col min="9730" max="9730" width="4.109375" style="26" customWidth="1"/>
    <col min="9731" max="9731" width="54" style="26" customWidth="1"/>
    <col min="9732" max="9732" width="3.6640625" style="26" customWidth="1"/>
    <col min="9733" max="9733" width="90.33203125" style="26" customWidth="1"/>
    <col min="9734" max="9735" width="8.88671875" style="26"/>
    <col min="9736" max="9736" width="15.44140625" style="26" customWidth="1"/>
    <col min="9737" max="9737" width="5.109375" style="26" customWidth="1"/>
    <col min="9738" max="9739" width="8.88671875" style="26"/>
    <col min="9740" max="9740" width="3" style="26" customWidth="1"/>
    <col min="9741" max="9743" width="8.88671875" style="26"/>
    <col min="9744" max="9744" width="7" style="26" customWidth="1"/>
    <col min="9745" max="9984" width="8.88671875" style="26"/>
    <col min="9985" max="9985" width="3" style="26" customWidth="1"/>
    <col min="9986" max="9986" width="4.109375" style="26" customWidth="1"/>
    <col min="9987" max="9987" width="54" style="26" customWidth="1"/>
    <col min="9988" max="9988" width="3.6640625" style="26" customWidth="1"/>
    <col min="9989" max="9989" width="90.33203125" style="26" customWidth="1"/>
    <col min="9990" max="9991" width="8.88671875" style="26"/>
    <col min="9992" max="9992" width="15.44140625" style="26" customWidth="1"/>
    <col min="9993" max="9993" width="5.109375" style="26" customWidth="1"/>
    <col min="9994" max="9995" width="8.88671875" style="26"/>
    <col min="9996" max="9996" width="3" style="26" customWidth="1"/>
    <col min="9997" max="9999" width="8.88671875" style="26"/>
    <col min="10000" max="10000" width="7" style="26" customWidth="1"/>
    <col min="10001" max="10240" width="8.88671875" style="26"/>
    <col min="10241" max="10241" width="3" style="26" customWidth="1"/>
    <col min="10242" max="10242" width="4.109375" style="26" customWidth="1"/>
    <col min="10243" max="10243" width="54" style="26" customWidth="1"/>
    <col min="10244" max="10244" width="3.6640625" style="26" customWidth="1"/>
    <col min="10245" max="10245" width="90.33203125" style="26" customWidth="1"/>
    <col min="10246" max="10247" width="8.88671875" style="26"/>
    <col min="10248" max="10248" width="15.44140625" style="26" customWidth="1"/>
    <col min="10249" max="10249" width="5.109375" style="26" customWidth="1"/>
    <col min="10250" max="10251" width="8.88671875" style="26"/>
    <col min="10252" max="10252" width="3" style="26" customWidth="1"/>
    <col min="10253" max="10255" width="8.88671875" style="26"/>
    <col min="10256" max="10256" width="7" style="26" customWidth="1"/>
    <col min="10257" max="10496" width="8.88671875" style="26"/>
    <col min="10497" max="10497" width="3" style="26" customWidth="1"/>
    <col min="10498" max="10498" width="4.109375" style="26" customWidth="1"/>
    <col min="10499" max="10499" width="54" style="26" customWidth="1"/>
    <col min="10500" max="10500" width="3.6640625" style="26" customWidth="1"/>
    <col min="10501" max="10501" width="90.33203125" style="26" customWidth="1"/>
    <col min="10502" max="10503" width="8.88671875" style="26"/>
    <col min="10504" max="10504" width="15.44140625" style="26" customWidth="1"/>
    <col min="10505" max="10505" width="5.109375" style="26" customWidth="1"/>
    <col min="10506" max="10507" width="8.88671875" style="26"/>
    <col min="10508" max="10508" width="3" style="26" customWidth="1"/>
    <col min="10509" max="10511" width="8.88671875" style="26"/>
    <col min="10512" max="10512" width="7" style="26" customWidth="1"/>
    <col min="10513" max="10752" width="8.88671875" style="26"/>
    <col min="10753" max="10753" width="3" style="26" customWidth="1"/>
    <col min="10754" max="10754" width="4.109375" style="26" customWidth="1"/>
    <col min="10755" max="10755" width="54" style="26" customWidth="1"/>
    <col min="10756" max="10756" width="3.6640625" style="26" customWidth="1"/>
    <col min="10757" max="10757" width="90.33203125" style="26" customWidth="1"/>
    <col min="10758" max="10759" width="8.88671875" style="26"/>
    <col min="10760" max="10760" width="15.44140625" style="26" customWidth="1"/>
    <col min="10761" max="10761" width="5.109375" style="26" customWidth="1"/>
    <col min="10762" max="10763" width="8.88671875" style="26"/>
    <col min="10764" max="10764" width="3" style="26" customWidth="1"/>
    <col min="10765" max="10767" width="8.88671875" style="26"/>
    <col min="10768" max="10768" width="7" style="26" customWidth="1"/>
    <col min="10769" max="11008" width="8.88671875" style="26"/>
    <col min="11009" max="11009" width="3" style="26" customWidth="1"/>
    <col min="11010" max="11010" width="4.109375" style="26" customWidth="1"/>
    <col min="11011" max="11011" width="54" style="26" customWidth="1"/>
    <col min="11012" max="11012" width="3.6640625" style="26" customWidth="1"/>
    <col min="11013" max="11013" width="90.33203125" style="26" customWidth="1"/>
    <col min="11014" max="11015" width="8.88671875" style="26"/>
    <col min="11016" max="11016" width="15.44140625" style="26" customWidth="1"/>
    <col min="11017" max="11017" width="5.109375" style="26" customWidth="1"/>
    <col min="11018" max="11019" width="8.88671875" style="26"/>
    <col min="11020" max="11020" width="3" style="26" customWidth="1"/>
    <col min="11021" max="11023" width="8.88671875" style="26"/>
    <col min="11024" max="11024" width="7" style="26" customWidth="1"/>
    <col min="11025" max="11264" width="8.88671875" style="26"/>
    <col min="11265" max="11265" width="3" style="26" customWidth="1"/>
    <col min="11266" max="11266" width="4.109375" style="26" customWidth="1"/>
    <col min="11267" max="11267" width="54" style="26" customWidth="1"/>
    <col min="11268" max="11268" width="3.6640625" style="26" customWidth="1"/>
    <col min="11269" max="11269" width="90.33203125" style="26" customWidth="1"/>
    <col min="11270" max="11271" width="8.88671875" style="26"/>
    <col min="11272" max="11272" width="15.44140625" style="26" customWidth="1"/>
    <col min="11273" max="11273" width="5.109375" style="26" customWidth="1"/>
    <col min="11274" max="11275" width="8.88671875" style="26"/>
    <col min="11276" max="11276" width="3" style="26" customWidth="1"/>
    <col min="11277" max="11279" width="8.88671875" style="26"/>
    <col min="11280" max="11280" width="7" style="26" customWidth="1"/>
    <col min="11281" max="11520" width="8.88671875" style="26"/>
    <col min="11521" max="11521" width="3" style="26" customWidth="1"/>
    <col min="11522" max="11522" width="4.109375" style="26" customWidth="1"/>
    <col min="11523" max="11523" width="54" style="26" customWidth="1"/>
    <col min="11524" max="11524" width="3.6640625" style="26" customWidth="1"/>
    <col min="11525" max="11525" width="90.33203125" style="26" customWidth="1"/>
    <col min="11526" max="11527" width="8.88671875" style="26"/>
    <col min="11528" max="11528" width="15.44140625" style="26" customWidth="1"/>
    <col min="11529" max="11529" width="5.109375" style="26" customWidth="1"/>
    <col min="11530" max="11531" width="8.88671875" style="26"/>
    <col min="11532" max="11532" width="3" style="26" customWidth="1"/>
    <col min="11533" max="11535" width="8.88671875" style="26"/>
    <col min="11536" max="11536" width="7" style="26" customWidth="1"/>
    <col min="11537" max="11776" width="8.88671875" style="26"/>
    <col min="11777" max="11777" width="3" style="26" customWidth="1"/>
    <col min="11778" max="11778" width="4.109375" style="26" customWidth="1"/>
    <col min="11779" max="11779" width="54" style="26" customWidth="1"/>
    <col min="11780" max="11780" width="3.6640625" style="26" customWidth="1"/>
    <col min="11781" max="11781" width="90.33203125" style="26" customWidth="1"/>
    <col min="11782" max="11783" width="8.88671875" style="26"/>
    <col min="11784" max="11784" width="15.44140625" style="26" customWidth="1"/>
    <col min="11785" max="11785" width="5.109375" style="26" customWidth="1"/>
    <col min="11786" max="11787" width="8.88671875" style="26"/>
    <col min="11788" max="11788" width="3" style="26" customWidth="1"/>
    <col min="11789" max="11791" width="8.88671875" style="26"/>
    <col min="11792" max="11792" width="7" style="26" customWidth="1"/>
    <col min="11793" max="12032" width="8.88671875" style="26"/>
    <col min="12033" max="12033" width="3" style="26" customWidth="1"/>
    <col min="12034" max="12034" width="4.109375" style="26" customWidth="1"/>
    <col min="12035" max="12035" width="54" style="26" customWidth="1"/>
    <col min="12036" max="12036" width="3.6640625" style="26" customWidth="1"/>
    <col min="12037" max="12037" width="90.33203125" style="26" customWidth="1"/>
    <col min="12038" max="12039" width="8.88671875" style="26"/>
    <col min="12040" max="12040" width="15.44140625" style="26" customWidth="1"/>
    <col min="12041" max="12041" width="5.109375" style="26" customWidth="1"/>
    <col min="12042" max="12043" width="8.88671875" style="26"/>
    <col min="12044" max="12044" width="3" style="26" customWidth="1"/>
    <col min="12045" max="12047" width="8.88671875" style="26"/>
    <col min="12048" max="12048" width="7" style="26" customWidth="1"/>
    <col min="12049" max="12288" width="8.88671875" style="26"/>
    <col min="12289" max="12289" width="3" style="26" customWidth="1"/>
    <col min="12290" max="12290" width="4.109375" style="26" customWidth="1"/>
    <col min="12291" max="12291" width="54" style="26" customWidth="1"/>
    <col min="12292" max="12292" width="3.6640625" style="26" customWidth="1"/>
    <col min="12293" max="12293" width="90.33203125" style="26" customWidth="1"/>
    <col min="12294" max="12295" width="8.88671875" style="26"/>
    <col min="12296" max="12296" width="15.44140625" style="26" customWidth="1"/>
    <col min="12297" max="12297" width="5.109375" style="26" customWidth="1"/>
    <col min="12298" max="12299" width="8.88671875" style="26"/>
    <col min="12300" max="12300" width="3" style="26" customWidth="1"/>
    <col min="12301" max="12303" width="8.88671875" style="26"/>
    <col min="12304" max="12304" width="7" style="26" customWidth="1"/>
    <col min="12305" max="12544" width="8.88671875" style="26"/>
    <col min="12545" max="12545" width="3" style="26" customWidth="1"/>
    <col min="12546" max="12546" width="4.109375" style="26" customWidth="1"/>
    <col min="12547" max="12547" width="54" style="26" customWidth="1"/>
    <col min="12548" max="12548" width="3.6640625" style="26" customWidth="1"/>
    <col min="12549" max="12549" width="90.33203125" style="26" customWidth="1"/>
    <col min="12550" max="12551" width="8.88671875" style="26"/>
    <col min="12552" max="12552" width="15.44140625" style="26" customWidth="1"/>
    <col min="12553" max="12553" width="5.109375" style="26" customWidth="1"/>
    <col min="12554" max="12555" width="8.88671875" style="26"/>
    <col min="12556" max="12556" width="3" style="26" customWidth="1"/>
    <col min="12557" max="12559" width="8.88671875" style="26"/>
    <col min="12560" max="12560" width="7" style="26" customWidth="1"/>
    <col min="12561" max="12800" width="8.88671875" style="26"/>
    <col min="12801" max="12801" width="3" style="26" customWidth="1"/>
    <col min="12802" max="12802" width="4.109375" style="26" customWidth="1"/>
    <col min="12803" max="12803" width="54" style="26" customWidth="1"/>
    <col min="12804" max="12804" width="3.6640625" style="26" customWidth="1"/>
    <col min="12805" max="12805" width="90.33203125" style="26" customWidth="1"/>
    <col min="12806" max="12807" width="8.88671875" style="26"/>
    <col min="12808" max="12808" width="15.44140625" style="26" customWidth="1"/>
    <col min="12809" max="12809" width="5.109375" style="26" customWidth="1"/>
    <col min="12810" max="12811" width="8.88671875" style="26"/>
    <col min="12812" max="12812" width="3" style="26" customWidth="1"/>
    <col min="12813" max="12815" width="8.88671875" style="26"/>
    <col min="12816" max="12816" width="7" style="26" customWidth="1"/>
    <col min="12817" max="13056" width="8.88671875" style="26"/>
    <col min="13057" max="13057" width="3" style="26" customWidth="1"/>
    <col min="13058" max="13058" width="4.109375" style="26" customWidth="1"/>
    <col min="13059" max="13059" width="54" style="26" customWidth="1"/>
    <col min="13060" max="13060" width="3.6640625" style="26" customWidth="1"/>
    <col min="13061" max="13061" width="90.33203125" style="26" customWidth="1"/>
    <col min="13062" max="13063" width="8.88671875" style="26"/>
    <col min="13064" max="13064" width="15.44140625" style="26" customWidth="1"/>
    <col min="13065" max="13065" width="5.109375" style="26" customWidth="1"/>
    <col min="13066" max="13067" width="8.88671875" style="26"/>
    <col min="13068" max="13068" width="3" style="26" customWidth="1"/>
    <col min="13069" max="13071" width="8.88671875" style="26"/>
    <col min="13072" max="13072" width="7" style="26" customWidth="1"/>
    <col min="13073" max="13312" width="8.88671875" style="26"/>
    <col min="13313" max="13313" width="3" style="26" customWidth="1"/>
    <col min="13314" max="13314" width="4.109375" style="26" customWidth="1"/>
    <col min="13315" max="13315" width="54" style="26" customWidth="1"/>
    <col min="13316" max="13316" width="3.6640625" style="26" customWidth="1"/>
    <col min="13317" max="13317" width="90.33203125" style="26" customWidth="1"/>
    <col min="13318" max="13319" width="8.88671875" style="26"/>
    <col min="13320" max="13320" width="15.44140625" style="26" customWidth="1"/>
    <col min="13321" max="13321" width="5.109375" style="26" customWidth="1"/>
    <col min="13322" max="13323" width="8.88671875" style="26"/>
    <col min="13324" max="13324" width="3" style="26" customWidth="1"/>
    <col min="13325" max="13327" width="8.88671875" style="26"/>
    <col min="13328" max="13328" width="7" style="26" customWidth="1"/>
    <col min="13329" max="13568" width="8.88671875" style="26"/>
    <col min="13569" max="13569" width="3" style="26" customWidth="1"/>
    <col min="13570" max="13570" width="4.109375" style="26" customWidth="1"/>
    <col min="13571" max="13571" width="54" style="26" customWidth="1"/>
    <col min="13572" max="13572" width="3.6640625" style="26" customWidth="1"/>
    <col min="13573" max="13573" width="90.33203125" style="26" customWidth="1"/>
    <col min="13574" max="13575" width="8.88671875" style="26"/>
    <col min="13576" max="13576" width="15.44140625" style="26" customWidth="1"/>
    <col min="13577" max="13577" width="5.109375" style="26" customWidth="1"/>
    <col min="13578" max="13579" width="8.88671875" style="26"/>
    <col min="13580" max="13580" width="3" style="26" customWidth="1"/>
    <col min="13581" max="13583" width="8.88671875" style="26"/>
    <col min="13584" max="13584" width="7" style="26" customWidth="1"/>
    <col min="13585" max="13824" width="8.88671875" style="26"/>
    <col min="13825" max="13825" width="3" style="26" customWidth="1"/>
    <col min="13826" max="13826" width="4.109375" style="26" customWidth="1"/>
    <col min="13827" max="13827" width="54" style="26" customWidth="1"/>
    <col min="13828" max="13828" width="3.6640625" style="26" customWidth="1"/>
    <col min="13829" max="13829" width="90.33203125" style="26" customWidth="1"/>
    <col min="13830" max="13831" width="8.88671875" style="26"/>
    <col min="13832" max="13832" width="15.44140625" style="26" customWidth="1"/>
    <col min="13833" max="13833" width="5.109375" style="26" customWidth="1"/>
    <col min="13834" max="13835" width="8.88671875" style="26"/>
    <col min="13836" max="13836" width="3" style="26" customWidth="1"/>
    <col min="13837" max="13839" width="8.88671875" style="26"/>
    <col min="13840" max="13840" width="7" style="26" customWidth="1"/>
    <col min="13841" max="14080" width="8.88671875" style="26"/>
    <col min="14081" max="14081" width="3" style="26" customWidth="1"/>
    <col min="14082" max="14082" width="4.109375" style="26" customWidth="1"/>
    <col min="14083" max="14083" width="54" style="26" customWidth="1"/>
    <col min="14084" max="14084" width="3.6640625" style="26" customWidth="1"/>
    <col min="14085" max="14085" width="90.33203125" style="26" customWidth="1"/>
    <col min="14086" max="14087" width="8.88671875" style="26"/>
    <col min="14088" max="14088" width="15.44140625" style="26" customWidth="1"/>
    <col min="14089" max="14089" width="5.109375" style="26" customWidth="1"/>
    <col min="14090" max="14091" width="8.88671875" style="26"/>
    <col min="14092" max="14092" width="3" style="26" customWidth="1"/>
    <col min="14093" max="14095" width="8.88671875" style="26"/>
    <col min="14096" max="14096" width="7" style="26" customWidth="1"/>
    <col min="14097" max="14336" width="8.88671875" style="26"/>
    <col min="14337" max="14337" width="3" style="26" customWidth="1"/>
    <col min="14338" max="14338" width="4.109375" style="26" customWidth="1"/>
    <col min="14339" max="14339" width="54" style="26" customWidth="1"/>
    <col min="14340" max="14340" width="3.6640625" style="26" customWidth="1"/>
    <col min="14341" max="14341" width="90.33203125" style="26" customWidth="1"/>
    <col min="14342" max="14343" width="8.88671875" style="26"/>
    <col min="14344" max="14344" width="15.44140625" style="26" customWidth="1"/>
    <col min="14345" max="14345" width="5.109375" style="26" customWidth="1"/>
    <col min="14346" max="14347" width="8.88671875" style="26"/>
    <col min="14348" max="14348" width="3" style="26" customWidth="1"/>
    <col min="14349" max="14351" width="8.88671875" style="26"/>
    <col min="14352" max="14352" width="7" style="26" customWidth="1"/>
    <col min="14353" max="14592" width="8.88671875" style="26"/>
    <col min="14593" max="14593" width="3" style="26" customWidth="1"/>
    <col min="14594" max="14594" width="4.109375" style="26" customWidth="1"/>
    <col min="14595" max="14595" width="54" style="26" customWidth="1"/>
    <col min="14596" max="14596" width="3.6640625" style="26" customWidth="1"/>
    <col min="14597" max="14597" width="90.33203125" style="26" customWidth="1"/>
    <col min="14598" max="14599" width="8.88671875" style="26"/>
    <col min="14600" max="14600" width="15.44140625" style="26" customWidth="1"/>
    <col min="14601" max="14601" width="5.109375" style="26" customWidth="1"/>
    <col min="14602" max="14603" width="8.88671875" style="26"/>
    <col min="14604" max="14604" width="3" style="26" customWidth="1"/>
    <col min="14605" max="14607" width="8.88671875" style="26"/>
    <col min="14608" max="14608" width="7" style="26" customWidth="1"/>
    <col min="14609" max="14848" width="8.88671875" style="26"/>
    <col min="14849" max="14849" width="3" style="26" customWidth="1"/>
    <col min="14850" max="14850" width="4.109375" style="26" customWidth="1"/>
    <col min="14851" max="14851" width="54" style="26" customWidth="1"/>
    <col min="14852" max="14852" width="3.6640625" style="26" customWidth="1"/>
    <col min="14853" max="14853" width="90.33203125" style="26" customWidth="1"/>
    <col min="14854" max="14855" width="8.88671875" style="26"/>
    <col min="14856" max="14856" width="15.44140625" style="26" customWidth="1"/>
    <col min="14857" max="14857" width="5.109375" style="26" customWidth="1"/>
    <col min="14858" max="14859" width="8.88671875" style="26"/>
    <col min="14860" max="14860" width="3" style="26" customWidth="1"/>
    <col min="14861" max="14863" width="8.88671875" style="26"/>
    <col min="14864" max="14864" width="7" style="26" customWidth="1"/>
    <col min="14865" max="15104" width="8.88671875" style="26"/>
    <col min="15105" max="15105" width="3" style="26" customWidth="1"/>
    <col min="15106" max="15106" width="4.109375" style="26" customWidth="1"/>
    <col min="15107" max="15107" width="54" style="26" customWidth="1"/>
    <col min="15108" max="15108" width="3.6640625" style="26" customWidth="1"/>
    <col min="15109" max="15109" width="90.33203125" style="26" customWidth="1"/>
    <col min="15110" max="15111" width="8.88671875" style="26"/>
    <col min="15112" max="15112" width="15.44140625" style="26" customWidth="1"/>
    <col min="15113" max="15113" width="5.109375" style="26" customWidth="1"/>
    <col min="15114" max="15115" width="8.88671875" style="26"/>
    <col min="15116" max="15116" width="3" style="26" customWidth="1"/>
    <col min="15117" max="15119" width="8.88671875" style="26"/>
    <col min="15120" max="15120" width="7" style="26" customWidth="1"/>
    <col min="15121" max="15360" width="8.88671875" style="26"/>
    <col min="15361" max="15361" width="3" style="26" customWidth="1"/>
    <col min="15362" max="15362" width="4.109375" style="26" customWidth="1"/>
    <col min="15363" max="15363" width="54" style="26" customWidth="1"/>
    <col min="15364" max="15364" width="3.6640625" style="26" customWidth="1"/>
    <col min="15365" max="15365" width="90.33203125" style="26" customWidth="1"/>
    <col min="15366" max="15367" width="8.88671875" style="26"/>
    <col min="15368" max="15368" width="15.44140625" style="26" customWidth="1"/>
    <col min="15369" max="15369" width="5.109375" style="26" customWidth="1"/>
    <col min="15370" max="15371" width="8.88671875" style="26"/>
    <col min="15372" max="15372" width="3" style="26" customWidth="1"/>
    <col min="15373" max="15375" width="8.88671875" style="26"/>
    <col min="15376" max="15376" width="7" style="26" customWidth="1"/>
    <col min="15377" max="15616" width="8.88671875" style="26"/>
    <col min="15617" max="15617" width="3" style="26" customWidth="1"/>
    <col min="15618" max="15618" width="4.109375" style="26" customWidth="1"/>
    <col min="15619" max="15619" width="54" style="26" customWidth="1"/>
    <col min="15620" max="15620" width="3.6640625" style="26" customWidth="1"/>
    <col min="15621" max="15621" width="90.33203125" style="26" customWidth="1"/>
    <col min="15622" max="15623" width="8.88671875" style="26"/>
    <col min="15624" max="15624" width="15.44140625" style="26" customWidth="1"/>
    <col min="15625" max="15625" width="5.109375" style="26" customWidth="1"/>
    <col min="15626" max="15627" width="8.88671875" style="26"/>
    <col min="15628" max="15628" width="3" style="26" customWidth="1"/>
    <col min="15629" max="15631" width="8.88671875" style="26"/>
    <col min="15632" max="15632" width="7" style="26" customWidth="1"/>
    <col min="15633" max="15872" width="8.88671875" style="26"/>
    <col min="15873" max="15873" width="3" style="26" customWidth="1"/>
    <col min="15874" max="15874" width="4.109375" style="26" customWidth="1"/>
    <col min="15875" max="15875" width="54" style="26" customWidth="1"/>
    <col min="15876" max="15876" width="3.6640625" style="26" customWidth="1"/>
    <col min="15877" max="15877" width="90.33203125" style="26" customWidth="1"/>
    <col min="15878" max="15879" width="8.88671875" style="26"/>
    <col min="15880" max="15880" width="15.44140625" style="26" customWidth="1"/>
    <col min="15881" max="15881" width="5.109375" style="26" customWidth="1"/>
    <col min="15882" max="15883" width="8.88671875" style="26"/>
    <col min="15884" max="15884" width="3" style="26" customWidth="1"/>
    <col min="15885" max="15887" width="8.88671875" style="26"/>
    <col min="15888" max="15888" width="7" style="26" customWidth="1"/>
    <col min="15889" max="16128" width="8.88671875" style="26"/>
    <col min="16129" max="16129" width="3" style="26" customWidth="1"/>
    <col min="16130" max="16130" width="4.109375" style="26" customWidth="1"/>
    <col min="16131" max="16131" width="54" style="26" customWidth="1"/>
    <col min="16132" max="16132" width="3.6640625" style="26" customWidth="1"/>
    <col min="16133" max="16133" width="90.33203125" style="26" customWidth="1"/>
    <col min="16134" max="16135" width="8.88671875" style="26"/>
    <col min="16136" max="16136" width="15.44140625" style="26" customWidth="1"/>
    <col min="16137" max="16137" width="5.109375" style="26" customWidth="1"/>
    <col min="16138" max="16139" width="8.88671875" style="26"/>
    <col min="16140" max="16140" width="3" style="26" customWidth="1"/>
    <col min="16141" max="16143" width="8.88671875" style="26"/>
    <col min="16144" max="16144" width="7" style="26" customWidth="1"/>
    <col min="16145" max="16384" width="8.88671875" style="26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27"/>
      <c r="C40" s="2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E169-7900-4984-9E5A-FF7A03F6A3D0}">
  <sheetPr codeName="Sheet1"/>
  <dimension ref="A1:BR64"/>
  <sheetViews>
    <sheetView tabSelected="1" workbookViewId="0">
      <pane xSplit="7" ySplit="2" topLeftCell="AR3" activePane="bottomRight" state="frozenSplit"/>
      <selection pane="topRight" activeCell="H1" sqref="H1"/>
      <selection pane="bottomLeft" activeCell="A3" sqref="A3"/>
      <selection pane="bottomRight"/>
    </sheetView>
  </sheetViews>
  <sheetFormatPr defaultRowHeight="14.4" x14ac:dyDescent="0.3"/>
  <cols>
    <col min="1" max="6" width="3" style="24" customWidth="1"/>
    <col min="7" max="7" width="29.5546875" style="24" customWidth="1"/>
    <col min="8" max="8" width="7.5546875" style="25" bestFit="1" customWidth="1"/>
    <col min="9" max="9" width="2.33203125" style="25" customWidth="1"/>
    <col min="10" max="10" width="6.77734375" style="25" bestFit="1" customWidth="1"/>
    <col min="11" max="11" width="2.33203125" style="25" customWidth="1"/>
    <col min="12" max="12" width="10.77734375" style="25" bestFit="1" customWidth="1"/>
    <col min="13" max="13" width="2.33203125" style="25" customWidth="1"/>
    <col min="14" max="14" width="9.109375" style="25" bestFit="1" customWidth="1"/>
    <col min="15" max="15" width="2.33203125" style="25" customWidth="1"/>
    <col min="16" max="16" width="7.109375" style="25" bestFit="1" customWidth="1"/>
    <col min="17" max="17" width="2.33203125" style="25" customWidth="1"/>
    <col min="18" max="18" width="6.77734375" style="25" bestFit="1" customWidth="1"/>
    <col min="19" max="19" width="2.33203125" style="25" customWidth="1"/>
    <col min="20" max="20" width="10.77734375" style="25" bestFit="1" customWidth="1"/>
    <col min="21" max="21" width="2.33203125" style="25" customWidth="1"/>
    <col min="22" max="22" width="9.109375" style="25" bestFit="1" customWidth="1"/>
    <col min="23" max="23" width="2.33203125" style="25" customWidth="1"/>
    <col min="24" max="24" width="7.5546875" style="25" bestFit="1" customWidth="1"/>
    <col min="25" max="25" width="2.33203125" style="25" customWidth="1"/>
    <col min="26" max="26" width="6.77734375" style="25" bestFit="1" customWidth="1"/>
    <col min="27" max="27" width="2.33203125" style="25" customWidth="1"/>
    <col min="28" max="28" width="10.77734375" style="25" bestFit="1" customWidth="1"/>
    <col min="29" max="29" width="2.33203125" style="25" customWidth="1"/>
    <col min="30" max="30" width="9.109375" style="25" bestFit="1" customWidth="1"/>
    <col min="31" max="31" width="2.33203125" style="25" customWidth="1"/>
    <col min="32" max="32" width="7.5546875" style="25" bestFit="1" customWidth="1"/>
    <col min="33" max="33" width="2.33203125" style="25" customWidth="1"/>
    <col min="34" max="34" width="6.77734375" style="25" bestFit="1" customWidth="1"/>
    <col min="35" max="35" width="2.33203125" style="25" customWidth="1"/>
    <col min="36" max="36" width="10.77734375" style="25" bestFit="1" customWidth="1"/>
    <col min="37" max="37" width="2.33203125" style="25" customWidth="1"/>
    <col min="38" max="38" width="9.109375" style="25" bestFit="1" customWidth="1"/>
    <col min="39" max="39" width="2.33203125" style="25" customWidth="1"/>
    <col min="40" max="40" width="7.109375" style="25" bestFit="1" customWidth="1"/>
    <col min="41" max="41" width="2.33203125" style="25" customWidth="1"/>
    <col min="42" max="42" width="6.77734375" style="25" bestFit="1" customWidth="1"/>
    <col min="43" max="43" width="2.33203125" style="25" customWidth="1"/>
    <col min="44" max="44" width="10.77734375" style="25" bestFit="1" customWidth="1"/>
    <col min="45" max="45" width="2.33203125" style="25" customWidth="1"/>
    <col min="46" max="46" width="9.109375" style="25" bestFit="1" customWidth="1"/>
    <col min="47" max="47" width="2.33203125" style="25" customWidth="1"/>
    <col min="48" max="48" width="7.109375" style="25" bestFit="1" customWidth="1"/>
    <col min="49" max="49" width="2.33203125" style="25" customWidth="1"/>
    <col min="50" max="50" width="6.77734375" style="25" bestFit="1" customWidth="1"/>
    <col min="51" max="51" width="2.33203125" style="25" customWidth="1"/>
    <col min="52" max="52" width="10.77734375" style="25" bestFit="1" customWidth="1"/>
    <col min="53" max="53" width="2.33203125" style="25" customWidth="1"/>
    <col min="54" max="54" width="9.109375" style="25" bestFit="1" customWidth="1"/>
    <col min="55" max="55" width="2.33203125" style="25" customWidth="1"/>
    <col min="56" max="56" width="7.109375" style="25" bestFit="1" customWidth="1"/>
    <col min="57" max="57" width="2.33203125" style="25" customWidth="1"/>
    <col min="58" max="58" width="6.77734375" style="25" bestFit="1" customWidth="1"/>
    <col min="59" max="59" width="2.33203125" style="25" customWidth="1"/>
    <col min="60" max="60" width="10.77734375" style="25" bestFit="1" customWidth="1"/>
    <col min="61" max="61" width="2.33203125" style="25" customWidth="1"/>
    <col min="62" max="62" width="9.109375" style="25" bestFit="1" customWidth="1"/>
    <col min="63" max="63" width="2.33203125" style="25" customWidth="1"/>
    <col min="64" max="64" width="11.109375" style="25" bestFit="1" customWidth="1"/>
    <col min="65" max="65" width="2.33203125" style="25" customWidth="1"/>
    <col min="66" max="66" width="7.5546875" style="25" bestFit="1" customWidth="1"/>
    <col min="67" max="67" width="2.33203125" style="25" customWidth="1"/>
    <col min="68" max="68" width="10.77734375" style="25" bestFit="1" customWidth="1"/>
    <col min="69" max="69" width="2.33203125" style="25" customWidth="1"/>
    <col min="70" max="70" width="9.109375" style="25" bestFit="1" customWidth="1"/>
  </cols>
  <sheetData>
    <row r="1" spans="1:70" ht="15" thickBot="1" x14ac:dyDescent="0.35">
      <c r="A1" s="2"/>
      <c r="B1" s="2"/>
      <c r="C1" s="2"/>
      <c r="D1" s="2"/>
      <c r="E1" s="2"/>
      <c r="F1" s="2"/>
      <c r="G1" s="2"/>
      <c r="H1" s="4"/>
      <c r="I1" s="3"/>
      <c r="J1" s="4"/>
      <c r="K1" s="3"/>
      <c r="L1" s="4"/>
      <c r="M1" s="3"/>
      <c r="N1" s="4"/>
      <c r="O1" s="1"/>
      <c r="P1" s="4"/>
      <c r="Q1" s="3"/>
      <c r="R1" s="4"/>
      <c r="S1" s="3"/>
      <c r="T1" s="4"/>
      <c r="U1" s="3"/>
      <c r="V1" s="4"/>
      <c r="W1" s="1"/>
      <c r="X1" s="4"/>
      <c r="Y1" s="3"/>
      <c r="Z1" s="4"/>
      <c r="AA1" s="3"/>
      <c r="AB1" s="4"/>
      <c r="AC1" s="3"/>
      <c r="AD1" s="4"/>
      <c r="AE1" s="1"/>
      <c r="AF1" s="4"/>
      <c r="AG1" s="3"/>
      <c r="AH1" s="4"/>
      <c r="AI1" s="3"/>
      <c r="AJ1" s="4"/>
      <c r="AK1" s="3"/>
      <c r="AL1" s="4"/>
      <c r="AM1" s="1"/>
      <c r="AN1" s="4"/>
      <c r="AO1" s="3"/>
      <c r="AP1" s="4"/>
      <c r="AQ1" s="3"/>
      <c r="AR1" s="4"/>
      <c r="AS1" s="3"/>
      <c r="AT1" s="4"/>
      <c r="AU1" s="1"/>
      <c r="AV1" s="4"/>
      <c r="AW1" s="3"/>
      <c r="AX1" s="4"/>
      <c r="AY1" s="3"/>
      <c r="AZ1" s="4"/>
      <c r="BA1" s="3"/>
      <c r="BB1" s="4"/>
      <c r="BC1" s="1"/>
      <c r="BD1" s="4"/>
      <c r="BE1" s="3"/>
      <c r="BF1" s="4"/>
      <c r="BG1" s="3"/>
      <c r="BH1" s="4"/>
      <c r="BI1" s="3"/>
      <c r="BJ1" s="4"/>
      <c r="BK1" s="1"/>
      <c r="BL1" s="5" t="s">
        <v>0</v>
      </c>
      <c r="BM1" s="3"/>
      <c r="BN1" s="4"/>
      <c r="BO1" s="3"/>
      <c r="BP1" s="4"/>
      <c r="BQ1" s="3"/>
      <c r="BR1" s="4"/>
    </row>
    <row r="2" spans="1:70" s="23" customFormat="1" ht="15.6" thickTop="1" thickBot="1" x14ac:dyDescent="0.35">
      <c r="A2" s="20"/>
      <c r="B2" s="20"/>
      <c r="C2" s="20"/>
      <c r="D2" s="20"/>
      <c r="E2" s="20"/>
      <c r="F2" s="20"/>
      <c r="G2" s="20"/>
      <c r="H2" s="21" t="s">
        <v>1</v>
      </c>
      <c r="I2" s="22"/>
      <c r="J2" s="21" t="s">
        <v>2</v>
      </c>
      <c r="K2" s="22"/>
      <c r="L2" s="21" t="s">
        <v>3</v>
      </c>
      <c r="M2" s="22"/>
      <c r="N2" s="21" t="s">
        <v>4</v>
      </c>
      <c r="O2" s="22"/>
      <c r="P2" s="21" t="s">
        <v>5</v>
      </c>
      <c r="Q2" s="22"/>
      <c r="R2" s="21" t="s">
        <v>2</v>
      </c>
      <c r="S2" s="22"/>
      <c r="T2" s="21" t="s">
        <v>3</v>
      </c>
      <c r="U2" s="22"/>
      <c r="V2" s="21" t="s">
        <v>4</v>
      </c>
      <c r="W2" s="22"/>
      <c r="X2" s="21" t="s">
        <v>6</v>
      </c>
      <c r="Y2" s="22"/>
      <c r="Z2" s="21" t="s">
        <v>2</v>
      </c>
      <c r="AA2" s="22"/>
      <c r="AB2" s="21" t="s">
        <v>3</v>
      </c>
      <c r="AC2" s="22"/>
      <c r="AD2" s="21" t="s">
        <v>4</v>
      </c>
      <c r="AE2" s="22"/>
      <c r="AF2" s="21" t="s">
        <v>7</v>
      </c>
      <c r="AG2" s="22"/>
      <c r="AH2" s="21" t="s">
        <v>2</v>
      </c>
      <c r="AI2" s="22"/>
      <c r="AJ2" s="21" t="s">
        <v>3</v>
      </c>
      <c r="AK2" s="22"/>
      <c r="AL2" s="21" t="s">
        <v>4</v>
      </c>
      <c r="AM2" s="22"/>
      <c r="AN2" s="21" t="s">
        <v>8</v>
      </c>
      <c r="AO2" s="22"/>
      <c r="AP2" s="21" t="s">
        <v>2</v>
      </c>
      <c r="AQ2" s="22"/>
      <c r="AR2" s="21" t="s">
        <v>3</v>
      </c>
      <c r="AS2" s="22"/>
      <c r="AT2" s="21" t="s">
        <v>4</v>
      </c>
      <c r="AU2" s="22"/>
      <c r="AV2" s="21" t="s">
        <v>9</v>
      </c>
      <c r="AW2" s="22"/>
      <c r="AX2" s="21" t="s">
        <v>2</v>
      </c>
      <c r="AY2" s="22"/>
      <c r="AZ2" s="21" t="s">
        <v>3</v>
      </c>
      <c r="BA2" s="22"/>
      <c r="BB2" s="21" t="s">
        <v>4</v>
      </c>
      <c r="BC2" s="22"/>
      <c r="BD2" s="21" t="s">
        <v>10</v>
      </c>
      <c r="BE2" s="22"/>
      <c r="BF2" s="21" t="s">
        <v>2</v>
      </c>
      <c r="BG2" s="22"/>
      <c r="BH2" s="21" t="s">
        <v>3</v>
      </c>
      <c r="BI2" s="22"/>
      <c r="BJ2" s="21" t="s">
        <v>4</v>
      </c>
      <c r="BK2" s="22"/>
      <c r="BL2" s="21" t="s">
        <v>11</v>
      </c>
      <c r="BM2" s="22"/>
      <c r="BN2" s="21" t="s">
        <v>2</v>
      </c>
      <c r="BO2" s="22"/>
      <c r="BP2" s="21" t="s">
        <v>3</v>
      </c>
      <c r="BQ2" s="22"/>
      <c r="BR2" s="21" t="s">
        <v>4</v>
      </c>
    </row>
    <row r="3" spans="1:70" ht="15" thickTop="1" x14ac:dyDescent="0.3">
      <c r="A3" s="2"/>
      <c r="B3" s="2" t="s">
        <v>12</v>
      </c>
      <c r="C3" s="2"/>
      <c r="D3" s="2"/>
      <c r="E3" s="2"/>
      <c r="F3" s="2"/>
      <c r="G3" s="2"/>
      <c r="H3" s="6"/>
      <c r="I3" s="7"/>
      <c r="J3" s="6"/>
      <c r="K3" s="7"/>
      <c r="L3" s="6"/>
      <c r="M3" s="7"/>
      <c r="N3" s="8"/>
      <c r="O3" s="7"/>
      <c r="P3" s="6"/>
      <c r="Q3" s="7"/>
      <c r="R3" s="6"/>
      <c r="S3" s="7"/>
      <c r="T3" s="6"/>
      <c r="U3" s="7"/>
      <c r="V3" s="8"/>
      <c r="W3" s="7"/>
      <c r="X3" s="6"/>
      <c r="Y3" s="7"/>
      <c r="Z3" s="6"/>
      <c r="AA3" s="7"/>
      <c r="AB3" s="6"/>
      <c r="AC3" s="7"/>
      <c r="AD3" s="8"/>
      <c r="AE3" s="7"/>
      <c r="AF3" s="6"/>
      <c r="AG3" s="7"/>
      <c r="AH3" s="6"/>
      <c r="AI3" s="7"/>
      <c r="AJ3" s="6"/>
      <c r="AK3" s="7"/>
      <c r="AL3" s="8"/>
      <c r="AM3" s="7"/>
      <c r="AN3" s="6"/>
      <c r="AO3" s="7"/>
      <c r="AP3" s="6"/>
      <c r="AQ3" s="7"/>
      <c r="AR3" s="6"/>
      <c r="AS3" s="7"/>
      <c r="AT3" s="8"/>
      <c r="AU3" s="7"/>
      <c r="AV3" s="6"/>
      <c r="AW3" s="7"/>
      <c r="AX3" s="6"/>
      <c r="AY3" s="7"/>
      <c r="AZ3" s="6"/>
      <c r="BA3" s="7"/>
      <c r="BB3" s="8"/>
      <c r="BC3" s="7"/>
      <c r="BD3" s="6"/>
      <c r="BE3" s="7"/>
      <c r="BF3" s="6"/>
      <c r="BG3" s="7"/>
      <c r="BH3" s="6"/>
      <c r="BI3" s="7"/>
      <c r="BJ3" s="8"/>
      <c r="BK3" s="7"/>
      <c r="BL3" s="6"/>
      <c r="BM3" s="7"/>
      <c r="BN3" s="6"/>
      <c r="BO3" s="7"/>
      <c r="BP3" s="6"/>
      <c r="BQ3" s="7"/>
      <c r="BR3" s="8"/>
    </row>
    <row r="4" spans="1:70" x14ac:dyDescent="0.3">
      <c r="A4" s="2"/>
      <c r="B4" s="2"/>
      <c r="C4" s="2" t="s">
        <v>13</v>
      </c>
      <c r="D4" s="2"/>
      <c r="E4" s="2"/>
      <c r="F4" s="2"/>
      <c r="G4" s="2"/>
      <c r="H4" s="6"/>
      <c r="I4" s="7"/>
      <c r="J4" s="6"/>
      <c r="K4" s="7"/>
      <c r="L4" s="6"/>
      <c r="M4" s="7"/>
      <c r="N4" s="8"/>
      <c r="O4" s="7"/>
      <c r="P4" s="6"/>
      <c r="Q4" s="7"/>
      <c r="R4" s="6"/>
      <c r="S4" s="7"/>
      <c r="T4" s="6"/>
      <c r="U4" s="7"/>
      <c r="V4" s="8"/>
      <c r="W4" s="7"/>
      <c r="X4" s="6"/>
      <c r="Y4" s="7"/>
      <c r="Z4" s="6"/>
      <c r="AA4" s="7"/>
      <c r="AB4" s="6"/>
      <c r="AC4" s="7"/>
      <c r="AD4" s="8"/>
      <c r="AE4" s="7"/>
      <c r="AF4" s="6"/>
      <c r="AG4" s="7"/>
      <c r="AH4" s="6"/>
      <c r="AI4" s="7"/>
      <c r="AJ4" s="6"/>
      <c r="AK4" s="7"/>
      <c r="AL4" s="8"/>
      <c r="AM4" s="7"/>
      <c r="AN4" s="6"/>
      <c r="AO4" s="7"/>
      <c r="AP4" s="6"/>
      <c r="AQ4" s="7"/>
      <c r="AR4" s="6"/>
      <c r="AS4" s="7"/>
      <c r="AT4" s="8"/>
      <c r="AU4" s="7"/>
      <c r="AV4" s="6"/>
      <c r="AW4" s="7"/>
      <c r="AX4" s="6"/>
      <c r="AY4" s="7"/>
      <c r="AZ4" s="6"/>
      <c r="BA4" s="7"/>
      <c r="BB4" s="8"/>
      <c r="BC4" s="7"/>
      <c r="BD4" s="6"/>
      <c r="BE4" s="7"/>
      <c r="BF4" s="6"/>
      <c r="BG4" s="7"/>
      <c r="BH4" s="6"/>
      <c r="BI4" s="7"/>
      <c r="BJ4" s="8"/>
      <c r="BK4" s="7"/>
      <c r="BL4" s="6"/>
      <c r="BM4" s="7"/>
      <c r="BN4" s="6"/>
      <c r="BO4" s="7"/>
      <c r="BP4" s="6"/>
      <c r="BQ4" s="7"/>
      <c r="BR4" s="8"/>
    </row>
    <row r="5" spans="1:70" x14ac:dyDescent="0.3">
      <c r="A5" s="2"/>
      <c r="B5" s="2"/>
      <c r="C5" s="2"/>
      <c r="D5" s="2" t="s">
        <v>14</v>
      </c>
      <c r="E5" s="2"/>
      <c r="F5" s="2"/>
      <c r="G5" s="2"/>
      <c r="H5" s="6"/>
      <c r="I5" s="7"/>
      <c r="J5" s="6"/>
      <c r="K5" s="7"/>
      <c r="L5" s="6"/>
      <c r="M5" s="7"/>
      <c r="N5" s="8"/>
      <c r="O5" s="7"/>
      <c r="P5" s="6"/>
      <c r="Q5" s="7"/>
      <c r="R5" s="6"/>
      <c r="S5" s="7"/>
      <c r="T5" s="6"/>
      <c r="U5" s="7"/>
      <c r="V5" s="8"/>
      <c r="W5" s="7"/>
      <c r="X5" s="6"/>
      <c r="Y5" s="7"/>
      <c r="Z5" s="6"/>
      <c r="AA5" s="7"/>
      <c r="AB5" s="6"/>
      <c r="AC5" s="7"/>
      <c r="AD5" s="8"/>
      <c r="AE5" s="7"/>
      <c r="AF5" s="6"/>
      <c r="AG5" s="7"/>
      <c r="AH5" s="6"/>
      <c r="AI5" s="7"/>
      <c r="AJ5" s="6"/>
      <c r="AK5" s="7"/>
      <c r="AL5" s="8"/>
      <c r="AM5" s="7"/>
      <c r="AN5" s="6"/>
      <c r="AO5" s="7"/>
      <c r="AP5" s="6"/>
      <c r="AQ5" s="7"/>
      <c r="AR5" s="6"/>
      <c r="AS5" s="7"/>
      <c r="AT5" s="8"/>
      <c r="AU5" s="7"/>
      <c r="AV5" s="6"/>
      <c r="AW5" s="7"/>
      <c r="AX5" s="6"/>
      <c r="AY5" s="7"/>
      <c r="AZ5" s="6"/>
      <c r="BA5" s="7"/>
      <c r="BB5" s="8"/>
      <c r="BC5" s="7"/>
      <c r="BD5" s="6"/>
      <c r="BE5" s="7"/>
      <c r="BF5" s="6"/>
      <c r="BG5" s="7"/>
      <c r="BH5" s="6"/>
      <c r="BI5" s="7"/>
      <c r="BJ5" s="8"/>
      <c r="BK5" s="7"/>
      <c r="BL5" s="6"/>
      <c r="BM5" s="7"/>
      <c r="BN5" s="6"/>
      <c r="BO5" s="7"/>
      <c r="BP5" s="6"/>
      <c r="BQ5" s="7"/>
      <c r="BR5" s="8"/>
    </row>
    <row r="6" spans="1:70" x14ac:dyDescent="0.3">
      <c r="A6" s="2"/>
      <c r="B6" s="2"/>
      <c r="C6" s="2"/>
      <c r="D6" s="2"/>
      <c r="E6" s="2" t="s">
        <v>15</v>
      </c>
      <c r="F6" s="2"/>
      <c r="G6" s="2"/>
      <c r="H6" s="6"/>
      <c r="I6" s="7"/>
      <c r="J6" s="6"/>
      <c r="K6" s="7"/>
      <c r="L6" s="6"/>
      <c r="M6" s="7"/>
      <c r="N6" s="8"/>
      <c r="O6" s="7"/>
      <c r="P6" s="6"/>
      <c r="Q6" s="7"/>
      <c r="R6" s="6"/>
      <c r="S6" s="7"/>
      <c r="T6" s="6"/>
      <c r="U6" s="7"/>
      <c r="V6" s="8"/>
      <c r="W6" s="7"/>
      <c r="X6" s="6"/>
      <c r="Y6" s="7"/>
      <c r="Z6" s="6"/>
      <c r="AA6" s="7"/>
      <c r="AB6" s="6"/>
      <c r="AC6" s="7"/>
      <c r="AD6" s="8"/>
      <c r="AE6" s="7"/>
      <c r="AF6" s="6"/>
      <c r="AG6" s="7"/>
      <c r="AH6" s="6"/>
      <c r="AI6" s="7"/>
      <c r="AJ6" s="6"/>
      <c r="AK6" s="7"/>
      <c r="AL6" s="8"/>
      <c r="AM6" s="7"/>
      <c r="AN6" s="6"/>
      <c r="AO6" s="7"/>
      <c r="AP6" s="6"/>
      <c r="AQ6" s="7"/>
      <c r="AR6" s="6"/>
      <c r="AS6" s="7"/>
      <c r="AT6" s="8"/>
      <c r="AU6" s="7"/>
      <c r="AV6" s="6"/>
      <c r="AW6" s="7"/>
      <c r="AX6" s="6"/>
      <c r="AY6" s="7"/>
      <c r="AZ6" s="6"/>
      <c r="BA6" s="7"/>
      <c r="BB6" s="8"/>
      <c r="BC6" s="7"/>
      <c r="BD6" s="6"/>
      <c r="BE6" s="7"/>
      <c r="BF6" s="6"/>
      <c r="BG6" s="7"/>
      <c r="BH6" s="6"/>
      <c r="BI6" s="7"/>
      <c r="BJ6" s="8"/>
      <c r="BK6" s="7"/>
      <c r="BL6" s="6"/>
      <c r="BM6" s="7"/>
      <c r="BN6" s="6"/>
      <c r="BO6" s="7"/>
      <c r="BP6" s="6"/>
      <c r="BQ6" s="7"/>
      <c r="BR6" s="8"/>
    </row>
    <row r="7" spans="1:70" ht="15" thickBot="1" x14ac:dyDescent="0.35">
      <c r="A7" s="2"/>
      <c r="B7" s="2"/>
      <c r="C7" s="2"/>
      <c r="D7" s="2"/>
      <c r="E7" s="2"/>
      <c r="F7" s="2" t="s">
        <v>16</v>
      </c>
      <c r="G7" s="2"/>
      <c r="H7" s="9">
        <v>13982</v>
      </c>
      <c r="I7" s="7"/>
      <c r="J7" s="6"/>
      <c r="K7" s="7"/>
      <c r="L7" s="6"/>
      <c r="M7" s="7"/>
      <c r="N7" s="8"/>
      <c r="O7" s="7"/>
      <c r="P7" s="9">
        <v>13985</v>
      </c>
      <c r="Q7" s="7"/>
      <c r="R7" s="6"/>
      <c r="S7" s="7"/>
      <c r="T7" s="6"/>
      <c r="U7" s="7"/>
      <c r="V7" s="8"/>
      <c r="W7" s="7"/>
      <c r="X7" s="9">
        <v>13985</v>
      </c>
      <c r="Y7" s="7"/>
      <c r="Z7" s="6"/>
      <c r="AA7" s="7"/>
      <c r="AB7" s="6"/>
      <c r="AC7" s="7"/>
      <c r="AD7" s="8"/>
      <c r="AE7" s="7"/>
      <c r="AF7" s="9">
        <v>14084</v>
      </c>
      <c r="AG7" s="7"/>
      <c r="AH7" s="6"/>
      <c r="AI7" s="7"/>
      <c r="AJ7" s="6"/>
      <c r="AK7" s="7"/>
      <c r="AL7" s="8"/>
      <c r="AM7" s="7"/>
      <c r="AN7" s="9">
        <v>14018</v>
      </c>
      <c r="AO7" s="7"/>
      <c r="AP7" s="6"/>
      <c r="AQ7" s="7"/>
      <c r="AR7" s="6"/>
      <c r="AS7" s="7"/>
      <c r="AT7" s="8"/>
      <c r="AU7" s="7"/>
      <c r="AV7" s="9">
        <v>13931</v>
      </c>
      <c r="AW7" s="7"/>
      <c r="AX7" s="6"/>
      <c r="AY7" s="7"/>
      <c r="AZ7" s="6"/>
      <c r="BA7" s="7"/>
      <c r="BB7" s="8"/>
      <c r="BC7" s="7"/>
      <c r="BD7" s="9">
        <v>13472</v>
      </c>
      <c r="BE7" s="7"/>
      <c r="BF7" s="6"/>
      <c r="BG7" s="7"/>
      <c r="BH7" s="6"/>
      <c r="BI7" s="7"/>
      <c r="BJ7" s="8"/>
      <c r="BK7" s="7"/>
      <c r="BL7" s="9">
        <f>ROUND(H7+P7+X7+AF7+AN7+AV7+BD7,5)</f>
        <v>97457</v>
      </c>
      <c r="BM7" s="7"/>
      <c r="BN7" s="6"/>
      <c r="BO7" s="7"/>
      <c r="BP7" s="6"/>
      <c r="BQ7" s="7"/>
      <c r="BR7" s="8"/>
    </row>
    <row r="8" spans="1:70" x14ac:dyDescent="0.3">
      <c r="A8" s="2"/>
      <c r="B8" s="2"/>
      <c r="C8" s="2"/>
      <c r="D8" s="2"/>
      <c r="E8" s="2" t="s">
        <v>17</v>
      </c>
      <c r="F8" s="2"/>
      <c r="G8" s="2"/>
      <c r="H8" s="6">
        <f>ROUND(SUM(H6:H7),5)</f>
        <v>13982</v>
      </c>
      <c r="I8" s="7"/>
      <c r="J8" s="6"/>
      <c r="K8" s="7"/>
      <c r="L8" s="6"/>
      <c r="M8" s="7"/>
      <c r="N8" s="8"/>
      <c r="O8" s="7"/>
      <c r="P8" s="6">
        <f>ROUND(SUM(P6:P7),5)</f>
        <v>13985</v>
      </c>
      <c r="Q8" s="7"/>
      <c r="R8" s="6"/>
      <c r="S8" s="7"/>
      <c r="T8" s="6"/>
      <c r="U8" s="7"/>
      <c r="V8" s="8"/>
      <c r="W8" s="7"/>
      <c r="X8" s="6">
        <f>ROUND(SUM(X6:X7),5)</f>
        <v>13985</v>
      </c>
      <c r="Y8" s="7"/>
      <c r="Z8" s="6"/>
      <c r="AA8" s="7"/>
      <c r="AB8" s="6"/>
      <c r="AC8" s="7"/>
      <c r="AD8" s="8"/>
      <c r="AE8" s="7"/>
      <c r="AF8" s="6">
        <f>ROUND(SUM(AF6:AF7),5)</f>
        <v>14084</v>
      </c>
      <c r="AG8" s="7"/>
      <c r="AH8" s="6"/>
      <c r="AI8" s="7"/>
      <c r="AJ8" s="6"/>
      <c r="AK8" s="7"/>
      <c r="AL8" s="8"/>
      <c r="AM8" s="7"/>
      <c r="AN8" s="6">
        <f>ROUND(SUM(AN6:AN7),5)</f>
        <v>14018</v>
      </c>
      <c r="AO8" s="7"/>
      <c r="AP8" s="6"/>
      <c r="AQ8" s="7"/>
      <c r="AR8" s="6"/>
      <c r="AS8" s="7"/>
      <c r="AT8" s="8"/>
      <c r="AU8" s="7"/>
      <c r="AV8" s="6">
        <f>ROUND(SUM(AV6:AV7),5)</f>
        <v>13931</v>
      </c>
      <c r="AW8" s="7"/>
      <c r="AX8" s="6"/>
      <c r="AY8" s="7"/>
      <c r="AZ8" s="6"/>
      <c r="BA8" s="7"/>
      <c r="BB8" s="8"/>
      <c r="BC8" s="7"/>
      <c r="BD8" s="6">
        <f>ROUND(SUM(BD6:BD7),5)</f>
        <v>13472</v>
      </c>
      <c r="BE8" s="7"/>
      <c r="BF8" s="6"/>
      <c r="BG8" s="7"/>
      <c r="BH8" s="6"/>
      <c r="BI8" s="7"/>
      <c r="BJ8" s="8"/>
      <c r="BK8" s="7"/>
      <c r="BL8" s="6">
        <f>ROUND(H8+P8+X8+AF8+AN8+AV8+BD8,5)</f>
        <v>97457</v>
      </c>
      <c r="BM8" s="7"/>
      <c r="BN8" s="6"/>
      <c r="BO8" s="7"/>
      <c r="BP8" s="6"/>
      <c r="BQ8" s="7"/>
      <c r="BR8" s="8"/>
    </row>
    <row r="9" spans="1:70" x14ac:dyDescent="0.3">
      <c r="A9" s="2"/>
      <c r="B9" s="2"/>
      <c r="C9" s="2"/>
      <c r="D9" s="2"/>
      <c r="E9" s="2" t="s">
        <v>18</v>
      </c>
      <c r="F9" s="2"/>
      <c r="G9" s="2"/>
      <c r="H9" s="6"/>
      <c r="I9" s="7"/>
      <c r="J9" s="6"/>
      <c r="K9" s="7"/>
      <c r="L9" s="6"/>
      <c r="M9" s="7"/>
      <c r="N9" s="8"/>
      <c r="O9" s="7"/>
      <c r="P9" s="6"/>
      <c r="Q9" s="7"/>
      <c r="R9" s="6"/>
      <c r="S9" s="7"/>
      <c r="T9" s="6"/>
      <c r="U9" s="7"/>
      <c r="V9" s="8"/>
      <c r="W9" s="7"/>
      <c r="X9" s="6"/>
      <c r="Y9" s="7"/>
      <c r="Z9" s="6"/>
      <c r="AA9" s="7"/>
      <c r="AB9" s="6"/>
      <c r="AC9" s="7"/>
      <c r="AD9" s="8"/>
      <c r="AE9" s="7"/>
      <c r="AF9" s="6"/>
      <c r="AG9" s="7"/>
      <c r="AH9" s="6"/>
      <c r="AI9" s="7"/>
      <c r="AJ9" s="6"/>
      <c r="AK9" s="7"/>
      <c r="AL9" s="8"/>
      <c r="AM9" s="7"/>
      <c r="AN9" s="6"/>
      <c r="AO9" s="7"/>
      <c r="AP9" s="6"/>
      <c r="AQ9" s="7"/>
      <c r="AR9" s="6"/>
      <c r="AS9" s="7"/>
      <c r="AT9" s="8"/>
      <c r="AU9" s="7"/>
      <c r="AV9" s="6"/>
      <c r="AW9" s="7"/>
      <c r="AX9" s="6"/>
      <c r="AY9" s="7"/>
      <c r="AZ9" s="6"/>
      <c r="BA9" s="7"/>
      <c r="BB9" s="8"/>
      <c r="BC9" s="7"/>
      <c r="BD9" s="6"/>
      <c r="BE9" s="7"/>
      <c r="BF9" s="6"/>
      <c r="BG9" s="7"/>
      <c r="BH9" s="6"/>
      <c r="BI9" s="7"/>
      <c r="BJ9" s="8"/>
      <c r="BK9" s="7"/>
      <c r="BL9" s="6"/>
      <c r="BM9" s="7"/>
      <c r="BN9" s="6"/>
      <c r="BO9" s="7"/>
      <c r="BP9" s="6"/>
      <c r="BQ9" s="7"/>
      <c r="BR9" s="8"/>
    </row>
    <row r="10" spans="1:70" x14ac:dyDescent="0.3">
      <c r="A10" s="2"/>
      <c r="B10" s="2"/>
      <c r="C10" s="2"/>
      <c r="D10" s="2"/>
      <c r="E10" s="2"/>
      <c r="F10" s="2" t="s">
        <v>19</v>
      </c>
      <c r="G10" s="2"/>
      <c r="H10" s="6">
        <v>1.1399999999999999</v>
      </c>
      <c r="I10" s="7"/>
      <c r="J10" s="6"/>
      <c r="K10" s="7"/>
      <c r="L10" s="6"/>
      <c r="M10" s="7"/>
      <c r="N10" s="8"/>
      <c r="O10" s="7"/>
      <c r="P10" s="6">
        <v>1.19</v>
      </c>
      <c r="Q10" s="7"/>
      <c r="R10" s="6"/>
      <c r="S10" s="7"/>
      <c r="T10" s="6"/>
      <c r="U10" s="7"/>
      <c r="V10" s="8"/>
      <c r="W10" s="7"/>
      <c r="X10" s="6">
        <v>0.75</v>
      </c>
      <c r="Y10" s="7"/>
      <c r="Z10" s="6"/>
      <c r="AA10" s="7"/>
      <c r="AB10" s="6"/>
      <c r="AC10" s="7"/>
      <c r="AD10" s="8"/>
      <c r="AE10" s="7"/>
      <c r="AF10" s="6">
        <v>0.54</v>
      </c>
      <c r="AG10" s="7"/>
      <c r="AH10" s="6"/>
      <c r="AI10" s="7"/>
      <c r="AJ10" s="6"/>
      <c r="AK10" s="7"/>
      <c r="AL10" s="8"/>
      <c r="AM10" s="7"/>
      <c r="AN10" s="6">
        <v>0.52</v>
      </c>
      <c r="AO10" s="7"/>
      <c r="AP10" s="6"/>
      <c r="AQ10" s="7"/>
      <c r="AR10" s="6"/>
      <c r="AS10" s="7"/>
      <c r="AT10" s="8"/>
      <c r="AU10" s="7"/>
      <c r="AV10" s="6">
        <v>0.56999999999999995</v>
      </c>
      <c r="AW10" s="7"/>
      <c r="AX10" s="6"/>
      <c r="AY10" s="7"/>
      <c r="AZ10" s="6"/>
      <c r="BA10" s="7"/>
      <c r="BB10" s="8"/>
      <c r="BC10" s="7"/>
      <c r="BD10" s="6">
        <v>0.62</v>
      </c>
      <c r="BE10" s="7"/>
      <c r="BF10" s="6"/>
      <c r="BG10" s="7"/>
      <c r="BH10" s="6"/>
      <c r="BI10" s="7"/>
      <c r="BJ10" s="8"/>
      <c r="BK10" s="7"/>
      <c r="BL10" s="6">
        <f>ROUND(H10+P10+X10+AF10+AN10+AV10+BD10,5)</f>
        <v>5.33</v>
      </c>
      <c r="BM10" s="7"/>
      <c r="BN10" s="6"/>
      <c r="BO10" s="7"/>
      <c r="BP10" s="6"/>
      <c r="BQ10" s="7"/>
      <c r="BR10" s="8"/>
    </row>
    <row r="11" spans="1:70" ht="15" thickBot="1" x14ac:dyDescent="0.35">
      <c r="A11" s="2"/>
      <c r="B11" s="2"/>
      <c r="C11" s="2"/>
      <c r="D11" s="2"/>
      <c r="E11" s="2"/>
      <c r="F11" s="2" t="s">
        <v>20</v>
      </c>
      <c r="G11" s="2"/>
      <c r="H11" s="9">
        <v>25</v>
      </c>
      <c r="I11" s="7"/>
      <c r="J11" s="6"/>
      <c r="K11" s="7"/>
      <c r="L11" s="6"/>
      <c r="M11" s="7"/>
      <c r="N11" s="8"/>
      <c r="O11" s="7"/>
      <c r="P11" s="9">
        <v>1405.28</v>
      </c>
      <c r="Q11" s="7"/>
      <c r="R11" s="6"/>
      <c r="S11" s="7"/>
      <c r="T11" s="6"/>
      <c r="U11" s="7"/>
      <c r="V11" s="8"/>
      <c r="W11" s="7"/>
      <c r="X11" s="9">
        <v>25</v>
      </c>
      <c r="Y11" s="7"/>
      <c r="Z11" s="6"/>
      <c r="AA11" s="7"/>
      <c r="AB11" s="6"/>
      <c r="AC11" s="7"/>
      <c r="AD11" s="8"/>
      <c r="AE11" s="7"/>
      <c r="AF11" s="9">
        <v>0</v>
      </c>
      <c r="AG11" s="7"/>
      <c r="AH11" s="6"/>
      <c r="AI11" s="7"/>
      <c r="AJ11" s="6"/>
      <c r="AK11" s="7"/>
      <c r="AL11" s="8"/>
      <c r="AM11" s="7"/>
      <c r="AN11" s="9">
        <v>0</v>
      </c>
      <c r="AO11" s="7"/>
      <c r="AP11" s="6"/>
      <c r="AQ11" s="7"/>
      <c r="AR11" s="6"/>
      <c r="AS11" s="7"/>
      <c r="AT11" s="8"/>
      <c r="AU11" s="7"/>
      <c r="AV11" s="9">
        <v>0</v>
      </c>
      <c r="AW11" s="7"/>
      <c r="AX11" s="6"/>
      <c r="AY11" s="7"/>
      <c r="AZ11" s="6"/>
      <c r="BA11" s="7"/>
      <c r="BB11" s="8"/>
      <c r="BC11" s="7"/>
      <c r="BD11" s="9">
        <v>0</v>
      </c>
      <c r="BE11" s="7"/>
      <c r="BF11" s="6"/>
      <c r="BG11" s="7"/>
      <c r="BH11" s="6"/>
      <c r="BI11" s="7"/>
      <c r="BJ11" s="8"/>
      <c r="BK11" s="7"/>
      <c r="BL11" s="9">
        <f>ROUND(H11+P11+X11+AF11+AN11+AV11+BD11,5)</f>
        <v>1455.28</v>
      </c>
      <c r="BM11" s="7"/>
      <c r="BN11" s="6"/>
      <c r="BO11" s="7"/>
      <c r="BP11" s="6"/>
      <c r="BQ11" s="7"/>
      <c r="BR11" s="8"/>
    </row>
    <row r="12" spans="1:70" x14ac:dyDescent="0.3">
      <c r="A12" s="2"/>
      <c r="B12" s="2"/>
      <c r="C12" s="2"/>
      <c r="D12" s="2"/>
      <c r="E12" s="2" t="s">
        <v>21</v>
      </c>
      <c r="F12" s="2"/>
      <c r="G12" s="2"/>
      <c r="H12" s="6">
        <f>ROUND(SUM(H9:H11),5)</f>
        <v>26.14</v>
      </c>
      <c r="I12" s="7"/>
      <c r="J12" s="6"/>
      <c r="K12" s="7"/>
      <c r="L12" s="6"/>
      <c r="M12" s="7"/>
      <c r="N12" s="8"/>
      <c r="O12" s="7"/>
      <c r="P12" s="6">
        <f>ROUND(SUM(P9:P11),5)</f>
        <v>1406.47</v>
      </c>
      <c r="Q12" s="7"/>
      <c r="R12" s="6"/>
      <c r="S12" s="7"/>
      <c r="T12" s="6"/>
      <c r="U12" s="7"/>
      <c r="V12" s="8"/>
      <c r="W12" s="7"/>
      <c r="X12" s="6">
        <f>ROUND(SUM(X9:X11),5)</f>
        <v>25.75</v>
      </c>
      <c r="Y12" s="7"/>
      <c r="Z12" s="6"/>
      <c r="AA12" s="7"/>
      <c r="AB12" s="6"/>
      <c r="AC12" s="7"/>
      <c r="AD12" s="8"/>
      <c r="AE12" s="7"/>
      <c r="AF12" s="6">
        <f>ROUND(SUM(AF9:AF11),5)</f>
        <v>0.54</v>
      </c>
      <c r="AG12" s="7"/>
      <c r="AH12" s="6"/>
      <c r="AI12" s="7"/>
      <c r="AJ12" s="6"/>
      <c r="AK12" s="7"/>
      <c r="AL12" s="8"/>
      <c r="AM12" s="7"/>
      <c r="AN12" s="6">
        <f>ROUND(SUM(AN9:AN11),5)</f>
        <v>0.52</v>
      </c>
      <c r="AO12" s="7"/>
      <c r="AP12" s="6"/>
      <c r="AQ12" s="7"/>
      <c r="AR12" s="6"/>
      <c r="AS12" s="7"/>
      <c r="AT12" s="8"/>
      <c r="AU12" s="7"/>
      <c r="AV12" s="6">
        <f>ROUND(SUM(AV9:AV11),5)</f>
        <v>0.56999999999999995</v>
      </c>
      <c r="AW12" s="7"/>
      <c r="AX12" s="6"/>
      <c r="AY12" s="7"/>
      <c r="AZ12" s="6"/>
      <c r="BA12" s="7"/>
      <c r="BB12" s="8"/>
      <c r="BC12" s="7"/>
      <c r="BD12" s="6">
        <f>ROUND(SUM(BD9:BD11),5)</f>
        <v>0.62</v>
      </c>
      <c r="BE12" s="7"/>
      <c r="BF12" s="6"/>
      <c r="BG12" s="7"/>
      <c r="BH12" s="6"/>
      <c r="BI12" s="7"/>
      <c r="BJ12" s="8"/>
      <c r="BK12" s="7"/>
      <c r="BL12" s="6">
        <f>ROUND(H12+P12+X12+AF12+AN12+AV12+BD12,5)</f>
        <v>1460.61</v>
      </c>
      <c r="BM12" s="7"/>
      <c r="BN12" s="6"/>
      <c r="BO12" s="7"/>
      <c r="BP12" s="6"/>
      <c r="BQ12" s="7"/>
      <c r="BR12" s="8"/>
    </row>
    <row r="13" spans="1:70" ht="15" thickBot="1" x14ac:dyDescent="0.35">
      <c r="A13" s="2"/>
      <c r="B13" s="2"/>
      <c r="C13" s="2"/>
      <c r="D13" s="2"/>
      <c r="E13" s="2" t="s">
        <v>22</v>
      </c>
      <c r="F13" s="2"/>
      <c r="G13" s="2"/>
      <c r="H13" s="10">
        <v>-546</v>
      </c>
      <c r="I13" s="7"/>
      <c r="J13" s="10">
        <v>0</v>
      </c>
      <c r="K13" s="7"/>
      <c r="L13" s="10">
        <f>ROUND((H13-J13),5)</f>
        <v>-546</v>
      </c>
      <c r="M13" s="7"/>
      <c r="N13" s="11">
        <f>ROUND(IF(J13=0, IF(H13=0, 0, 1), H13/J13),5)</f>
        <v>1</v>
      </c>
      <c r="O13" s="7"/>
      <c r="P13" s="10">
        <v>-382</v>
      </c>
      <c r="Q13" s="7"/>
      <c r="R13" s="10">
        <v>0</v>
      </c>
      <c r="S13" s="7"/>
      <c r="T13" s="10">
        <f>ROUND((P13-R13),5)</f>
        <v>-382</v>
      </c>
      <c r="U13" s="7"/>
      <c r="V13" s="11">
        <f>ROUND(IF(R13=0, IF(P13=0, 0, 1), P13/R13),5)</f>
        <v>1</v>
      </c>
      <c r="W13" s="7"/>
      <c r="X13" s="10">
        <v>0</v>
      </c>
      <c r="Y13" s="7"/>
      <c r="Z13" s="10">
        <v>0</v>
      </c>
      <c r="AA13" s="7"/>
      <c r="AB13" s="10">
        <f>ROUND((X13-Z13),5)</f>
        <v>0</v>
      </c>
      <c r="AC13" s="7"/>
      <c r="AD13" s="11">
        <f>ROUND(IF(Z13=0, IF(X13=0, 0, 1), X13/Z13),5)</f>
        <v>0</v>
      </c>
      <c r="AE13" s="7"/>
      <c r="AF13" s="10">
        <v>0</v>
      </c>
      <c r="AG13" s="7"/>
      <c r="AH13" s="10">
        <v>0</v>
      </c>
      <c r="AI13" s="7"/>
      <c r="AJ13" s="10">
        <f>ROUND((AF13-AH13),5)</f>
        <v>0</v>
      </c>
      <c r="AK13" s="7"/>
      <c r="AL13" s="11">
        <f>ROUND(IF(AH13=0, IF(AF13=0, 0, 1), AF13/AH13),5)</f>
        <v>0</v>
      </c>
      <c r="AM13" s="7"/>
      <c r="AN13" s="10">
        <v>0</v>
      </c>
      <c r="AO13" s="7"/>
      <c r="AP13" s="10">
        <v>0</v>
      </c>
      <c r="AQ13" s="7"/>
      <c r="AR13" s="10">
        <f>ROUND((AN13-AP13),5)</f>
        <v>0</v>
      </c>
      <c r="AS13" s="7"/>
      <c r="AT13" s="11">
        <f>ROUND(IF(AP13=0, IF(AN13=0, 0, 1), AN13/AP13),5)</f>
        <v>0</v>
      </c>
      <c r="AU13" s="7"/>
      <c r="AV13" s="10">
        <v>0</v>
      </c>
      <c r="AW13" s="7"/>
      <c r="AX13" s="10">
        <v>0</v>
      </c>
      <c r="AY13" s="7"/>
      <c r="AZ13" s="10">
        <f>ROUND((AV13-AX13),5)</f>
        <v>0</v>
      </c>
      <c r="BA13" s="7"/>
      <c r="BB13" s="11">
        <f>ROUND(IF(AX13=0, IF(AV13=0, 0, 1), AV13/AX13),5)</f>
        <v>0</v>
      </c>
      <c r="BC13" s="7"/>
      <c r="BD13" s="10">
        <v>0</v>
      </c>
      <c r="BE13" s="7"/>
      <c r="BF13" s="6"/>
      <c r="BG13" s="7"/>
      <c r="BH13" s="6"/>
      <c r="BI13" s="7"/>
      <c r="BJ13" s="8"/>
      <c r="BK13" s="7"/>
      <c r="BL13" s="10">
        <f>ROUND(H13+P13+X13+AF13+AN13+AV13+BD13,5)</f>
        <v>-928</v>
      </c>
      <c r="BM13" s="7"/>
      <c r="BN13" s="10">
        <f>ROUND(J13+R13+Z13+AH13+AP13+AX13+BF13,5)</f>
        <v>0</v>
      </c>
      <c r="BO13" s="7"/>
      <c r="BP13" s="10">
        <f>ROUND((BL13-BN13),5)</f>
        <v>-928</v>
      </c>
      <c r="BQ13" s="7"/>
      <c r="BR13" s="11">
        <f>ROUND(IF(BN13=0, IF(BL13=0, 0, 1), BL13/BN13),5)</f>
        <v>1</v>
      </c>
    </row>
    <row r="14" spans="1:70" ht="15" thickBot="1" x14ac:dyDescent="0.35">
      <c r="A14" s="2"/>
      <c r="B14" s="2"/>
      <c r="C14" s="2"/>
      <c r="D14" s="2" t="s">
        <v>23</v>
      </c>
      <c r="E14" s="2"/>
      <c r="F14" s="2"/>
      <c r="G14" s="2"/>
      <c r="H14" s="12">
        <f>ROUND(H5+H8+SUM(H12:H13),5)</f>
        <v>13462.14</v>
      </c>
      <c r="I14" s="7"/>
      <c r="J14" s="12">
        <f>ROUND(J5+J8+SUM(J12:J13),5)</f>
        <v>0</v>
      </c>
      <c r="K14" s="7"/>
      <c r="L14" s="12">
        <f>ROUND((H14-J14),5)</f>
        <v>13462.14</v>
      </c>
      <c r="M14" s="7"/>
      <c r="N14" s="13">
        <f>ROUND(IF(J14=0, IF(H14=0, 0, 1), H14/J14),5)</f>
        <v>1</v>
      </c>
      <c r="O14" s="7"/>
      <c r="P14" s="12">
        <f>ROUND(P5+P8+SUM(P12:P13),5)</f>
        <v>15009.47</v>
      </c>
      <c r="Q14" s="7"/>
      <c r="R14" s="12">
        <f>ROUND(R5+R8+SUM(R12:R13),5)</f>
        <v>0</v>
      </c>
      <c r="S14" s="7"/>
      <c r="T14" s="12">
        <f>ROUND((P14-R14),5)</f>
        <v>15009.47</v>
      </c>
      <c r="U14" s="7"/>
      <c r="V14" s="13">
        <f>ROUND(IF(R14=0, IF(P14=0, 0, 1), P14/R14),5)</f>
        <v>1</v>
      </c>
      <c r="W14" s="7"/>
      <c r="X14" s="12">
        <f>ROUND(X5+X8+SUM(X12:X13),5)</f>
        <v>14010.75</v>
      </c>
      <c r="Y14" s="7"/>
      <c r="Z14" s="12">
        <f>ROUND(Z5+Z8+SUM(Z12:Z13),5)</f>
        <v>0</v>
      </c>
      <c r="AA14" s="7"/>
      <c r="AB14" s="12">
        <f>ROUND((X14-Z14),5)</f>
        <v>14010.75</v>
      </c>
      <c r="AC14" s="7"/>
      <c r="AD14" s="13">
        <f>ROUND(IF(Z14=0, IF(X14=0, 0, 1), X14/Z14),5)</f>
        <v>1</v>
      </c>
      <c r="AE14" s="7"/>
      <c r="AF14" s="12">
        <f>ROUND(AF5+AF8+SUM(AF12:AF13),5)</f>
        <v>14084.54</v>
      </c>
      <c r="AG14" s="7"/>
      <c r="AH14" s="12">
        <f>ROUND(AH5+AH8+SUM(AH12:AH13),5)</f>
        <v>0</v>
      </c>
      <c r="AI14" s="7"/>
      <c r="AJ14" s="12">
        <f>ROUND((AF14-AH14),5)</f>
        <v>14084.54</v>
      </c>
      <c r="AK14" s="7"/>
      <c r="AL14" s="13">
        <f>ROUND(IF(AH14=0, IF(AF14=0, 0, 1), AF14/AH14),5)</f>
        <v>1</v>
      </c>
      <c r="AM14" s="7"/>
      <c r="AN14" s="12">
        <f>ROUND(AN5+AN8+SUM(AN12:AN13),5)</f>
        <v>14018.52</v>
      </c>
      <c r="AO14" s="7"/>
      <c r="AP14" s="12">
        <f>ROUND(AP5+AP8+SUM(AP12:AP13),5)</f>
        <v>0</v>
      </c>
      <c r="AQ14" s="7"/>
      <c r="AR14" s="12">
        <f>ROUND((AN14-AP14),5)</f>
        <v>14018.52</v>
      </c>
      <c r="AS14" s="7"/>
      <c r="AT14" s="13">
        <f>ROUND(IF(AP14=0, IF(AN14=0, 0, 1), AN14/AP14),5)</f>
        <v>1</v>
      </c>
      <c r="AU14" s="7"/>
      <c r="AV14" s="12">
        <f>ROUND(AV5+AV8+SUM(AV12:AV13),5)</f>
        <v>13931.57</v>
      </c>
      <c r="AW14" s="7"/>
      <c r="AX14" s="12">
        <f>ROUND(AX5+AX8+SUM(AX12:AX13),5)</f>
        <v>0</v>
      </c>
      <c r="AY14" s="7"/>
      <c r="AZ14" s="12">
        <f>ROUND((AV14-AX14),5)</f>
        <v>13931.57</v>
      </c>
      <c r="BA14" s="7"/>
      <c r="BB14" s="13">
        <f>ROUND(IF(AX14=0, IF(AV14=0, 0, 1), AV14/AX14),5)</f>
        <v>1</v>
      </c>
      <c r="BC14" s="7"/>
      <c r="BD14" s="12">
        <f>ROUND(BD5+BD8+SUM(BD12:BD13),5)</f>
        <v>13472.62</v>
      </c>
      <c r="BE14" s="7"/>
      <c r="BF14" s="6"/>
      <c r="BG14" s="7"/>
      <c r="BH14" s="6"/>
      <c r="BI14" s="7"/>
      <c r="BJ14" s="8"/>
      <c r="BK14" s="7"/>
      <c r="BL14" s="12">
        <f>ROUND(H14+P14+X14+AF14+AN14+AV14+BD14,5)</f>
        <v>97989.61</v>
      </c>
      <c r="BM14" s="7"/>
      <c r="BN14" s="12">
        <f>ROUND(J14+R14+Z14+AH14+AP14+AX14+BF14,5)</f>
        <v>0</v>
      </c>
      <c r="BO14" s="7"/>
      <c r="BP14" s="12">
        <f>ROUND((BL14-BN14),5)</f>
        <v>97989.61</v>
      </c>
      <c r="BQ14" s="7"/>
      <c r="BR14" s="13">
        <f>ROUND(IF(BN14=0, IF(BL14=0, 0, 1), BL14/BN14),5)</f>
        <v>1</v>
      </c>
    </row>
    <row r="15" spans="1:70" x14ac:dyDescent="0.3">
      <c r="A15" s="2"/>
      <c r="B15" s="2"/>
      <c r="C15" s="2" t="s">
        <v>24</v>
      </c>
      <c r="D15" s="2"/>
      <c r="E15" s="2"/>
      <c r="F15" s="2"/>
      <c r="G15" s="2"/>
      <c r="H15" s="6">
        <f>ROUND(H4+H14,5)</f>
        <v>13462.14</v>
      </c>
      <c r="I15" s="7"/>
      <c r="J15" s="6">
        <f>ROUND(J4+J14,5)</f>
        <v>0</v>
      </c>
      <c r="K15" s="7"/>
      <c r="L15" s="6">
        <f>ROUND((H15-J15),5)</f>
        <v>13462.14</v>
      </c>
      <c r="M15" s="7"/>
      <c r="N15" s="8">
        <f>ROUND(IF(J15=0, IF(H15=0, 0, 1), H15/J15),5)</f>
        <v>1</v>
      </c>
      <c r="O15" s="7"/>
      <c r="P15" s="6">
        <f>ROUND(P4+P14,5)</f>
        <v>15009.47</v>
      </c>
      <c r="Q15" s="7"/>
      <c r="R15" s="6">
        <f>ROUND(R4+R14,5)</f>
        <v>0</v>
      </c>
      <c r="S15" s="7"/>
      <c r="T15" s="6">
        <f>ROUND((P15-R15),5)</f>
        <v>15009.47</v>
      </c>
      <c r="U15" s="7"/>
      <c r="V15" s="8">
        <f>ROUND(IF(R15=0, IF(P15=0, 0, 1), P15/R15),5)</f>
        <v>1</v>
      </c>
      <c r="W15" s="7"/>
      <c r="X15" s="6">
        <f>ROUND(X4+X14,5)</f>
        <v>14010.75</v>
      </c>
      <c r="Y15" s="7"/>
      <c r="Z15" s="6">
        <f>ROUND(Z4+Z14,5)</f>
        <v>0</v>
      </c>
      <c r="AA15" s="7"/>
      <c r="AB15" s="6">
        <f>ROUND((X15-Z15),5)</f>
        <v>14010.75</v>
      </c>
      <c r="AC15" s="7"/>
      <c r="AD15" s="8">
        <f>ROUND(IF(Z15=0, IF(X15=0, 0, 1), X15/Z15),5)</f>
        <v>1</v>
      </c>
      <c r="AE15" s="7"/>
      <c r="AF15" s="6">
        <f>ROUND(AF4+AF14,5)</f>
        <v>14084.54</v>
      </c>
      <c r="AG15" s="7"/>
      <c r="AH15" s="6">
        <f>ROUND(AH4+AH14,5)</f>
        <v>0</v>
      </c>
      <c r="AI15" s="7"/>
      <c r="AJ15" s="6">
        <f>ROUND((AF15-AH15),5)</f>
        <v>14084.54</v>
      </c>
      <c r="AK15" s="7"/>
      <c r="AL15" s="8">
        <f>ROUND(IF(AH15=0, IF(AF15=0, 0, 1), AF15/AH15),5)</f>
        <v>1</v>
      </c>
      <c r="AM15" s="7"/>
      <c r="AN15" s="6">
        <f>ROUND(AN4+AN14,5)</f>
        <v>14018.52</v>
      </c>
      <c r="AO15" s="7"/>
      <c r="AP15" s="6">
        <f>ROUND(AP4+AP14,5)</f>
        <v>0</v>
      </c>
      <c r="AQ15" s="7"/>
      <c r="AR15" s="6">
        <f>ROUND((AN15-AP15),5)</f>
        <v>14018.52</v>
      </c>
      <c r="AS15" s="7"/>
      <c r="AT15" s="8">
        <f>ROUND(IF(AP15=0, IF(AN15=0, 0, 1), AN15/AP15),5)</f>
        <v>1</v>
      </c>
      <c r="AU15" s="7"/>
      <c r="AV15" s="6">
        <f>ROUND(AV4+AV14,5)</f>
        <v>13931.57</v>
      </c>
      <c r="AW15" s="7"/>
      <c r="AX15" s="6">
        <f>ROUND(AX4+AX14,5)</f>
        <v>0</v>
      </c>
      <c r="AY15" s="7"/>
      <c r="AZ15" s="6">
        <f>ROUND((AV15-AX15),5)</f>
        <v>13931.57</v>
      </c>
      <c r="BA15" s="7"/>
      <c r="BB15" s="8">
        <f>ROUND(IF(AX15=0, IF(AV15=0, 0, 1), AV15/AX15),5)</f>
        <v>1</v>
      </c>
      <c r="BC15" s="7"/>
      <c r="BD15" s="6">
        <f>ROUND(BD4+BD14,5)</f>
        <v>13472.62</v>
      </c>
      <c r="BE15" s="7"/>
      <c r="BF15" s="6"/>
      <c r="BG15" s="7"/>
      <c r="BH15" s="6"/>
      <c r="BI15" s="7"/>
      <c r="BJ15" s="8"/>
      <c r="BK15" s="7"/>
      <c r="BL15" s="6">
        <f>ROUND(H15+P15+X15+AF15+AN15+AV15+BD15,5)</f>
        <v>97989.61</v>
      </c>
      <c r="BM15" s="7"/>
      <c r="BN15" s="6">
        <f>ROUND(J15+R15+Z15+AH15+AP15+AX15+BF15,5)</f>
        <v>0</v>
      </c>
      <c r="BO15" s="7"/>
      <c r="BP15" s="6">
        <f>ROUND((BL15-BN15),5)</f>
        <v>97989.61</v>
      </c>
      <c r="BQ15" s="7"/>
      <c r="BR15" s="8">
        <f>ROUND(IF(BN15=0, IF(BL15=0, 0, 1), BL15/BN15),5)</f>
        <v>1</v>
      </c>
    </row>
    <row r="16" spans="1:70" x14ac:dyDescent="0.3">
      <c r="A16" s="2"/>
      <c r="B16" s="2"/>
      <c r="C16" s="2" t="s">
        <v>25</v>
      </c>
      <c r="D16" s="2"/>
      <c r="E16" s="2"/>
      <c r="F16" s="2"/>
      <c r="G16" s="2"/>
      <c r="H16" s="6"/>
      <c r="I16" s="7"/>
      <c r="J16" s="6"/>
      <c r="K16" s="7"/>
      <c r="L16" s="6"/>
      <c r="M16" s="7"/>
      <c r="N16" s="8"/>
      <c r="O16" s="7"/>
      <c r="P16" s="6"/>
      <c r="Q16" s="7"/>
      <c r="R16" s="6"/>
      <c r="S16" s="7"/>
      <c r="T16" s="6"/>
      <c r="U16" s="7"/>
      <c r="V16" s="8"/>
      <c r="W16" s="7"/>
      <c r="X16" s="6"/>
      <c r="Y16" s="7"/>
      <c r="Z16" s="6"/>
      <c r="AA16" s="7"/>
      <c r="AB16" s="6"/>
      <c r="AC16" s="7"/>
      <c r="AD16" s="8"/>
      <c r="AE16" s="7"/>
      <c r="AF16" s="6"/>
      <c r="AG16" s="7"/>
      <c r="AH16" s="6"/>
      <c r="AI16" s="7"/>
      <c r="AJ16" s="6"/>
      <c r="AK16" s="7"/>
      <c r="AL16" s="8"/>
      <c r="AM16" s="7"/>
      <c r="AN16" s="6"/>
      <c r="AO16" s="7"/>
      <c r="AP16" s="6"/>
      <c r="AQ16" s="7"/>
      <c r="AR16" s="6"/>
      <c r="AS16" s="7"/>
      <c r="AT16" s="8"/>
      <c r="AU16" s="7"/>
      <c r="AV16" s="6"/>
      <c r="AW16" s="7"/>
      <c r="AX16" s="6"/>
      <c r="AY16" s="7"/>
      <c r="AZ16" s="6"/>
      <c r="BA16" s="7"/>
      <c r="BB16" s="8"/>
      <c r="BC16" s="7"/>
      <c r="BD16" s="6"/>
      <c r="BE16" s="7"/>
      <c r="BF16" s="6"/>
      <c r="BG16" s="7"/>
      <c r="BH16" s="6"/>
      <c r="BI16" s="7"/>
      <c r="BJ16" s="8"/>
      <c r="BK16" s="7"/>
      <c r="BL16" s="6"/>
      <c r="BM16" s="7"/>
      <c r="BN16" s="6"/>
      <c r="BO16" s="7"/>
      <c r="BP16" s="6"/>
      <c r="BQ16" s="7"/>
      <c r="BR16" s="8"/>
    </row>
    <row r="17" spans="1:70" x14ac:dyDescent="0.3">
      <c r="A17" s="2"/>
      <c r="B17" s="2"/>
      <c r="C17" s="2"/>
      <c r="D17" s="2" t="s">
        <v>26</v>
      </c>
      <c r="E17" s="2"/>
      <c r="F17" s="2"/>
      <c r="G17" s="2"/>
      <c r="H17" s="6"/>
      <c r="I17" s="7"/>
      <c r="J17" s="6"/>
      <c r="K17" s="7"/>
      <c r="L17" s="6"/>
      <c r="M17" s="7"/>
      <c r="N17" s="8"/>
      <c r="O17" s="7"/>
      <c r="P17" s="6"/>
      <c r="Q17" s="7"/>
      <c r="R17" s="6"/>
      <c r="S17" s="7"/>
      <c r="T17" s="6"/>
      <c r="U17" s="7"/>
      <c r="V17" s="8"/>
      <c r="W17" s="7"/>
      <c r="X17" s="6"/>
      <c r="Y17" s="7"/>
      <c r="Z17" s="6"/>
      <c r="AA17" s="7"/>
      <c r="AB17" s="6"/>
      <c r="AC17" s="7"/>
      <c r="AD17" s="8"/>
      <c r="AE17" s="7"/>
      <c r="AF17" s="6"/>
      <c r="AG17" s="7"/>
      <c r="AH17" s="6"/>
      <c r="AI17" s="7"/>
      <c r="AJ17" s="6"/>
      <c r="AK17" s="7"/>
      <c r="AL17" s="8"/>
      <c r="AM17" s="7"/>
      <c r="AN17" s="6"/>
      <c r="AO17" s="7"/>
      <c r="AP17" s="6"/>
      <c r="AQ17" s="7"/>
      <c r="AR17" s="6"/>
      <c r="AS17" s="7"/>
      <c r="AT17" s="8"/>
      <c r="AU17" s="7"/>
      <c r="AV17" s="6"/>
      <c r="AW17" s="7"/>
      <c r="AX17" s="6"/>
      <c r="AY17" s="7"/>
      <c r="AZ17" s="6"/>
      <c r="BA17" s="7"/>
      <c r="BB17" s="8"/>
      <c r="BC17" s="7"/>
      <c r="BD17" s="6"/>
      <c r="BE17" s="7"/>
      <c r="BF17" s="6"/>
      <c r="BG17" s="7"/>
      <c r="BH17" s="6"/>
      <c r="BI17" s="7"/>
      <c r="BJ17" s="8"/>
      <c r="BK17" s="7"/>
      <c r="BL17" s="6"/>
      <c r="BM17" s="7"/>
      <c r="BN17" s="6"/>
      <c r="BO17" s="7"/>
      <c r="BP17" s="6"/>
      <c r="BQ17" s="7"/>
      <c r="BR17" s="8"/>
    </row>
    <row r="18" spans="1:70" x14ac:dyDescent="0.3">
      <c r="A18" s="2"/>
      <c r="B18" s="2"/>
      <c r="C18" s="2"/>
      <c r="D18" s="2"/>
      <c r="E18" s="2" t="s">
        <v>27</v>
      </c>
      <c r="F18" s="2"/>
      <c r="G18" s="2"/>
      <c r="H18" s="6">
        <v>50</v>
      </c>
      <c r="I18" s="7"/>
      <c r="J18" s="6">
        <v>10</v>
      </c>
      <c r="K18" s="7"/>
      <c r="L18" s="6">
        <f>ROUND((H18-J18),5)</f>
        <v>40</v>
      </c>
      <c r="M18" s="7"/>
      <c r="N18" s="8">
        <f>ROUND(IF(J18=0, IF(H18=0, 0, 1), H18/J18),5)</f>
        <v>5</v>
      </c>
      <c r="O18" s="7"/>
      <c r="P18" s="6">
        <v>100</v>
      </c>
      <c r="Q18" s="7"/>
      <c r="R18" s="6">
        <v>10</v>
      </c>
      <c r="S18" s="7"/>
      <c r="T18" s="6">
        <f>ROUND((P18-R18),5)</f>
        <v>90</v>
      </c>
      <c r="U18" s="7"/>
      <c r="V18" s="8">
        <f>ROUND(IF(R18=0, IF(P18=0, 0, 1), P18/R18),5)</f>
        <v>10</v>
      </c>
      <c r="W18" s="7"/>
      <c r="X18" s="6">
        <v>0</v>
      </c>
      <c r="Y18" s="7"/>
      <c r="Z18" s="6">
        <v>10</v>
      </c>
      <c r="AA18" s="7"/>
      <c r="AB18" s="6">
        <f>ROUND((X18-Z18),5)</f>
        <v>-10</v>
      </c>
      <c r="AC18" s="7"/>
      <c r="AD18" s="8">
        <f>ROUND(IF(Z18=0, IF(X18=0, 0, 1), X18/Z18),5)</f>
        <v>0</v>
      </c>
      <c r="AE18" s="7"/>
      <c r="AF18" s="6">
        <v>0</v>
      </c>
      <c r="AG18" s="7"/>
      <c r="AH18" s="6">
        <v>10</v>
      </c>
      <c r="AI18" s="7"/>
      <c r="AJ18" s="6">
        <f>ROUND((AF18-AH18),5)</f>
        <v>-10</v>
      </c>
      <c r="AK18" s="7"/>
      <c r="AL18" s="8">
        <f>ROUND(IF(AH18=0, IF(AF18=0, 0, 1), AF18/AH18),5)</f>
        <v>0</v>
      </c>
      <c r="AM18" s="7"/>
      <c r="AN18" s="6">
        <v>0</v>
      </c>
      <c r="AO18" s="7"/>
      <c r="AP18" s="6">
        <v>10</v>
      </c>
      <c r="AQ18" s="7"/>
      <c r="AR18" s="6">
        <f>ROUND((AN18-AP18),5)</f>
        <v>-10</v>
      </c>
      <c r="AS18" s="7"/>
      <c r="AT18" s="8">
        <f>ROUND(IF(AP18=0, IF(AN18=0, 0, 1), AN18/AP18),5)</f>
        <v>0</v>
      </c>
      <c r="AU18" s="7"/>
      <c r="AV18" s="6">
        <v>0</v>
      </c>
      <c r="AW18" s="7"/>
      <c r="AX18" s="6">
        <v>10</v>
      </c>
      <c r="AY18" s="7"/>
      <c r="AZ18" s="6">
        <f>ROUND((AV18-AX18),5)</f>
        <v>-10</v>
      </c>
      <c r="BA18" s="7"/>
      <c r="BB18" s="8">
        <f>ROUND(IF(AX18=0, IF(AV18=0, 0, 1), AV18/AX18),5)</f>
        <v>0</v>
      </c>
      <c r="BC18" s="7"/>
      <c r="BD18" s="6">
        <v>58.5</v>
      </c>
      <c r="BE18" s="7"/>
      <c r="BF18" s="6">
        <v>10</v>
      </c>
      <c r="BG18" s="7"/>
      <c r="BH18" s="6">
        <f>ROUND((BD18-BF18),5)</f>
        <v>48.5</v>
      </c>
      <c r="BI18" s="7"/>
      <c r="BJ18" s="8">
        <f>ROUND(IF(BF18=0, IF(BD18=0, 0, 1), BD18/BF18),5)</f>
        <v>5.85</v>
      </c>
      <c r="BK18" s="7"/>
      <c r="BL18" s="6">
        <f>ROUND(H18+P18+X18+AF18+AN18+AV18+BD18,5)</f>
        <v>208.5</v>
      </c>
      <c r="BM18" s="7"/>
      <c r="BN18" s="6">
        <f>ROUND(J18+R18+Z18+AH18+AP18+AX18+BF18,5)</f>
        <v>70</v>
      </c>
      <c r="BO18" s="7"/>
      <c r="BP18" s="6">
        <f>ROUND((BL18-BN18),5)</f>
        <v>138.5</v>
      </c>
      <c r="BQ18" s="7"/>
      <c r="BR18" s="8">
        <f>ROUND(IF(BN18=0, IF(BL18=0, 0, 1), BL18/BN18),5)</f>
        <v>2.9785699999999999</v>
      </c>
    </row>
    <row r="19" spans="1:70" x14ac:dyDescent="0.3">
      <c r="A19" s="2"/>
      <c r="B19" s="2"/>
      <c r="C19" s="2"/>
      <c r="D19" s="2"/>
      <c r="E19" s="2" t="s">
        <v>28</v>
      </c>
      <c r="F19" s="2"/>
      <c r="G19" s="2"/>
      <c r="H19" s="6">
        <v>50</v>
      </c>
      <c r="I19" s="7"/>
      <c r="J19" s="6"/>
      <c r="K19" s="7"/>
      <c r="L19" s="6"/>
      <c r="M19" s="7"/>
      <c r="N19" s="8"/>
      <c r="O19" s="7"/>
      <c r="P19" s="6">
        <v>0</v>
      </c>
      <c r="Q19" s="7"/>
      <c r="R19" s="6"/>
      <c r="S19" s="7"/>
      <c r="T19" s="6"/>
      <c r="U19" s="7"/>
      <c r="V19" s="8"/>
      <c r="W19" s="7"/>
      <c r="X19" s="6">
        <v>0</v>
      </c>
      <c r="Y19" s="7"/>
      <c r="Z19" s="6"/>
      <c r="AA19" s="7"/>
      <c r="AB19" s="6"/>
      <c r="AC19" s="7"/>
      <c r="AD19" s="8"/>
      <c r="AE19" s="7"/>
      <c r="AF19" s="6">
        <v>0</v>
      </c>
      <c r="AG19" s="7"/>
      <c r="AH19" s="6"/>
      <c r="AI19" s="7"/>
      <c r="AJ19" s="6"/>
      <c r="AK19" s="7"/>
      <c r="AL19" s="8"/>
      <c r="AM19" s="7"/>
      <c r="AN19" s="6">
        <v>0</v>
      </c>
      <c r="AO19" s="7"/>
      <c r="AP19" s="6"/>
      <c r="AQ19" s="7"/>
      <c r="AR19" s="6"/>
      <c r="AS19" s="7"/>
      <c r="AT19" s="8"/>
      <c r="AU19" s="7"/>
      <c r="AV19" s="6">
        <v>0</v>
      </c>
      <c r="AW19" s="7"/>
      <c r="AX19" s="6"/>
      <c r="AY19" s="7"/>
      <c r="AZ19" s="6"/>
      <c r="BA19" s="7"/>
      <c r="BB19" s="8"/>
      <c r="BC19" s="7"/>
      <c r="BD19" s="6">
        <v>0</v>
      </c>
      <c r="BE19" s="7"/>
      <c r="BF19" s="6"/>
      <c r="BG19" s="7"/>
      <c r="BH19" s="6"/>
      <c r="BI19" s="7"/>
      <c r="BJ19" s="8"/>
      <c r="BK19" s="7"/>
      <c r="BL19" s="6">
        <f>ROUND(H19+P19+X19+AF19+AN19+AV19+BD19,5)</f>
        <v>50</v>
      </c>
      <c r="BM19" s="7"/>
      <c r="BN19" s="6"/>
      <c r="BO19" s="7"/>
      <c r="BP19" s="6"/>
      <c r="BQ19" s="7"/>
      <c r="BR19" s="8"/>
    </row>
    <row r="20" spans="1:70" x14ac:dyDescent="0.3">
      <c r="A20" s="2"/>
      <c r="B20" s="2"/>
      <c r="C20" s="2"/>
      <c r="D20" s="2"/>
      <c r="E20" s="2" t="s">
        <v>29</v>
      </c>
      <c r="F20" s="2"/>
      <c r="G20" s="2"/>
      <c r="H20" s="6"/>
      <c r="I20" s="7"/>
      <c r="J20" s="6"/>
      <c r="K20" s="7"/>
      <c r="L20" s="6"/>
      <c r="M20" s="7"/>
      <c r="N20" s="8"/>
      <c r="O20" s="7"/>
      <c r="P20" s="6"/>
      <c r="Q20" s="7"/>
      <c r="R20" s="6"/>
      <c r="S20" s="7"/>
      <c r="T20" s="6"/>
      <c r="U20" s="7"/>
      <c r="V20" s="8"/>
      <c r="W20" s="7"/>
      <c r="X20" s="6"/>
      <c r="Y20" s="7"/>
      <c r="Z20" s="6"/>
      <c r="AA20" s="7"/>
      <c r="AB20" s="6"/>
      <c r="AC20" s="7"/>
      <c r="AD20" s="8"/>
      <c r="AE20" s="7"/>
      <c r="AF20" s="6"/>
      <c r="AG20" s="7"/>
      <c r="AH20" s="6"/>
      <c r="AI20" s="7"/>
      <c r="AJ20" s="6"/>
      <c r="AK20" s="7"/>
      <c r="AL20" s="8"/>
      <c r="AM20" s="7"/>
      <c r="AN20" s="6"/>
      <c r="AO20" s="7"/>
      <c r="AP20" s="6"/>
      <c r="AQ20" s="7"/>
      <c r="AR20" s="6"/>
      <c r="AS20" s="7"/>
      <c r="AT20" s="8"/>
      <c r="AU20" s="7"/>
      <c r="AV20" s="6"/>
      <c r="AW20" s="7"/>
      <c r="AX20" s="6"/>
      <c r="AY20" s="7"/>
      <c r="AZ20" s="6"/>
      <c r="BA20" s="7"/>
      <c r="BB20" s="8"/>
      <c r="BC20" s="7"/>
      <c r="BD20" s="6"/>
      <c r="BE20" s="7"/>
      <c r="BF20" s="6"/>
      <c r="BG20" s="7"/>
      <c r="BH20" s="6"/>
      <c r="BI20" s="7"/>
      <c r="BJ20" s="8"/>
      <c r="BK20" s="7"/>
      <c r="BL20" s="6"/>
      <c r="BM20" s="7"/>
      <c r="BN20" s="6"/>
      <c r="BO20" s="7"/>
      <c r="BP20" s="6"/>
      <c r="BQ20" s="7"/>
      <c r="BR20" s="8"/>
    </row>
    <row r="21" spans="1:70" x14ac:dyDescent="0.3">
      <c r="A21" s="2"/>
      <c r="B21" s="2"/>
      <c r="C21" s="2"/>
      <c r="D21" s="2"/>
      <c r="E21" s="2"/>
      <c r="F21" s="2" t="s">
        <v>30</v>
      </c>
      <c r="G21" s="2"/>
      <c r="H21" s="6">
        <v>865.41</v>
      </c>
      <c r="I21" s="7"/>
      <c r="J21" s="6">
        <v>1166.67</v>
      </c>
      <c r="K21" s="7"/>
      <c r="L21" s="6">
        <f>ROUND((H21-J21),5)</f>
        <v>-301.26</v>
      </c>
      <c r="M21" s="7"/>
      <c r="N21" s="8">
        <f>ROUND(IF(J21=0, IF(H21=0, 0, 1), H21/J21),5)</f>
        <v>0.74177999999999999</v>
      </c>
      <c r="O21" s="7"/>
      <c r="P21" s="6">
        <v>865.41</v>
      </c>
      <c r="Q21" s="7"/>
      <c r="R21" s="6">
        <v>1166.67</v>
      </c>
      <c r="S21" s="7"/>
      <c r="T21" s="6">
        <f>ROUND((P21-R21),5)</f>
        <v>-301.26</v>
      </c>
      <c r="U21" s="7"/>
      <c r="V21" s="8">
        <f>ROUND(IF(R21=0, IF(P21=0, 0, 1), P21/R21),5)</f>
        <v>0.74177999999999999</v>
      </c>
      <c r="W21" s="7"/>
      <c r="X21" s="6">
        <v>865.41</v>
      </c>
      <c r="Y21" s="7"/>
      <c r="Z21" s="6">
        <v>1166.67</v>
      </c>
      <c r="AA21" s="7"/>
      <c r="AB21" s="6">
        <f>ROUND((X21-Z21),5)</f>
        <v>-301.26</v>
      </c>
      <c r="AC21" s="7"/>
      <c r="AD21" s="8">
        <f>ROUND(IF(Z21=0, IF(X21=0, 0, 1), X21/Z21),5)</f>
        <v>0.74177999999999999</v>
      </c>
      <c r="AE21" s="7"/>
      <c r="AF21" s="6">
        <v>1081.24</v>
      </c>
      <c r="AG21" s="7"/>
      <c r="AH21" s="6">
        <v>1166.67</v>
      </c>
      <c r="AI21" s="7"/>
      <c r="AJ21" s="6">
        <f>ROUND((AF21-AH21),5)</f>
        <v>-85.43</v>
      </c>
      <c r="AK21" s="7"/>
      <c r="AL21" s="8">
        <f>ROUND(IF(AH21=0, IF(AF21=0, 0, 1), AF21/AH21),5)</f>
        <v>0.92676999999999998</v>
      </c>
      <c r="AM21" s="7"/>
      <c r="AN21" s="6">
        <v>1081.1600000000001</v>
      </c>
      <c r="AO21" s="7"/>
      <c r="AP21" s="6">
        <v>1166.67</v>
      </c>
      <c r="AQ21" s="7"/>
      <c r="AR21" s="6">
        <f>ROUND((AN21-AP21),5)</f>
        <v>-85.51</v>
      </c>
      <c r="AS21" s="7"/>
      <c r="AT21" s="8">
        <f>ROUND(IF(AP21=0, IF(AN21=0, 0, 1), AN21/AP21),5)</f>
        <v>0.92671000000000003</v>
      </c>
      <c r="AU21" s="7"/>
      <c r="AV21" s="6">
        <v>1081.1600000000001</v>
      </c>
      <c r="AW21" s="7"/>
      <c r="AX21" s="6">
        <v>1166.67</v>
      </c>
      <c r="AY21" s="7"/>
      <c r="AZ21" s="6">
        <f>ROUND((AV21-AX21),5)</f>
        <v>-85.51</v>
      </c>
      <c r="BA21" s="7"/>
      <c r="BB21" s="8">
        <f>ROUND(IF(AX21=0, IF(AV21=0, 0, 1), AV21/AX21),5)</f>
        <v>0.92671000000000003</v>
      </c>
      <c r="BC21" s="7"/>
      <c r="BD21" s="6">
        <v>1081.1600000000001</v>
      </c>
      <c r="BE21" s="7"/>
      <c r="BF21" s="6">
        <v>1166.67</v>
      </c>
      <c r="BG21" s="7"/>
      <c r="BH21" s="6">
        <f>ROUND((BD21-BF21),5)</f>
        <v>-85.51</v>
      </c>
      <c r="BI21" s="7"/>
      <c r="BJ21" s="8">
        <f>ROUND(IF(BF21=0, IF(BD21=0, 0, 1), BD21/BF21),5)</f>
        <v>0.92671000000000003</v>
      </c>
      <c r="BK21" s="7"/>
      <c r="BL21" s="6">
        <f>ROUND(H21+P21+X21+AF21+AN21+AV21+BD21,5)</f>
        <v>6920.95</v>
      </c>
      <c r="BM21" s="7"/>
      <c r="BN21" s="6">
        <f>ROUND(J21+R21+Z21+AH21+AP21+AX21+BF21,5)</f>
        <v>8166.69</v>
      </c>
      <c r="BO21" s="7"/>
      <c r="BP21" s="6">
        <f>ROUND((BL21-BN21),5)</f>
        <v>-1245.74</v>
      </c>
      <c r="BQ21" s="7"/>
      <c r="BR21" s="8">
        <f>ROUND(IF(BN21=0, IF(BL21=0, 0, 1), BL21/BN21),5)</f>
        <v>0.84745999999999999</v>
      </c>
    </row>
    <row r="22" spans="1:70" ht="15" thickBot="1" x14ac:dyDescent="0.35">
      <c r="A22" s="2"/>
      <c r="B22" s="2"/>
      <c r="C22" s="2"/>
      <c r="D22" s="2"/>
      <c r="E22" s="2"/>
      <c r="F22" s="2" t="s">
        <v>31</v>
      </c>
      <c r="G22" s="2"/>
      <c r="H22" s="9">
        <v>0</v>
      </c>
      <c r="I22" s="7"/>
      <c r="J22" s="9">
        <v>0</v>
      </c>
      <c r="K22" s="7"/>
      <c r="L22" s="9">
        <f>ROUND((H22-J22),5)</f>
        <v>0</v>
      </c>
      <c r="M22" s="7"/>
      <c r="N22" s="14">
        <f>ROUND(IF(J22=0, IF(H22=0, 0, 1), H22/J22),5)</f>
        <v>0</v>
      </c>
      <c r="O22" s="7"/>
      <c r="P22" s="9">
        <v>0</v>
      </c>
      <c r="Q22" s="7"/>
      <c r="R22" s="9">
        <v>0</v>
      </c>
      <c r="S22" s="7"/>
      <c r="T22" s="9">
        <f>ROUND((P22-R22),5)</f>
        <v>0</v>
      </c>
      <c r="U22" s="7"/>
      <c r="V22" s="14">
        <f>ROUND(IF(R22=0, IF(P22=0, 0, 1), P22/R22),5)</f>
        <v>0</v>
      </c>
      <c r="W22" s="7"/>
      <c r="X22" s="9">
        <v>0</v>
      </c>
      <c r="Y22" s="7"/>
      <c r="Z22" s="9">
        <v>0</v>
      </c>
      <c r="AA22" s="7"/>
      <c r="AB22" s="9">
        <f>ROUND((X22-Z22),5)</f>
        <v>0</v>
      </c>
      <c r="AC22" s="7"/>
      <c r="AD22" s="14">
        <f>ROUND(IF(Z22=0, IF(X22=0, 0, 1), X22/Z22),5)</f>
        <v>0</v>
      </c>
      <c r="AE22" s="7"/>
      <c r="AF22" s="9">
        <v>0</v>
      </c>
      <c r="AG22" s="7"/>
      <c r="AH22" s="9">
        <v>0</v>
      </c>
      <c r="AI22" s="7"/>
      <c r="AJ22" s="9">
        <f>ROUND((AF22-AH22),5)</f>
        <v>0</v>
      </c>
      <c r="AK22" s="7"/>
      <c r="AL22" s="14">
        <f>ROUND(IF(AH22=0, IF(AF22=0, 0, 1), AF22/AH22),5)</f>
        <v>0</v>
      </c>
      <c r="AM22" s="7"/>
      <c r="AN22" s="9">
        <v>0</v>
      </c>
      <c r="AO22" s="7"/>
      <c r="AP22" s="9">
        <v>0</v>
      </c>
      <c r="AQ22" s="7"/>
      <c r="AR22" s="9">
        <f>ROUND((AN22-AP22),5)</f>
        <v>0</v>
      </c>
      <c r="AS22" s="7"/>
      <c r="AT22" s="14">
        <f>ROUND(IF(AP22=0, IF(AN22=0, 0, 1), AN22/AP22),5)</f>
        <v>0</v>
      </c>
      <c r="AU22" s="7"/>
      <c r="AV22" s="9">
        <v>0</v>
      </c>
      <c r="AW22" s="7"/>
      <c r="AX22" s="9">
        <v>0</v>
      </c>
      <c r="AY22" s="7"/>
      <c r="AZ22" s="9">
        <f>ROUND((AV22-AX22),5)</f>
        <v>0</v>
      </c>
      <c r="BA22" s="7"/>
      <c r="BB22" s="14">
        <f>ROUND(IF(AX22=0, IF(AV22=0, 0, 1), AV22/AX22),5)</f>
        <v>0</v>
      </c>
      <c r="BC22" s="7"/>
      <c r="BD22" s="9">
        <v>0</v>
      </c>
      <c r="BE22" s="7"/>
      <c r="BF22" s="9"/>
      <c r="BG22" s="7"/>
      <c r="BH22" s="9"/>
      <c r="BI22" s="7"/>
      <c r="BJ22" s="14"/>
      <c r="BK22" s="7"/>
      <c r="BL22" s="9">
        <f>ROUND(H22+P22+X22+AF22+AN22+AV22+BD22,5)</f>
        <v>0</v>
      </c>
      <c r="BM22" s="7"/>
      <c r="BN22" s="9">
        <f>ROUND(J22+R22+Z22+AH22+AP22+AX22+BF22,5)</f>
        <v>0</v>
      </c>
      <c r="BO22" s="7"/>
      <c r="BP22" s="9">
        <f>ROUND((BL22-BN22),5)</f>
        <v>0</v>
      </c>
      <c r="BQ22" s="7"/>
      <c r="BR22" s="14">
        <f>ROUND(IF(BN22=0, IF(BL22=0, 0, 1), BL22/BN22),5)</f>
        <v>0</v>
      </c>
    </row>
    <row r="23" spans="1:70" x14ac:dyDescent="0.3">
      <c r="A23" s="2"/>
      <c r="B23" s="2"/>
      <c r="C23" s="2"/>
      <c r="D23" s="2"/>
      <c r="E23" s="2" t="s">
        <v>32</v>
      </c>
      <c r="F23" s="2"/>
      <c r="G23" s="2"/>
      <c r="H23" s="6">
        <f>ROUND(SUM(H20:H22),5)</f>
        <v>865.41</v>
      </c>
      <c r="I23" s="7"/>
      <c r="J23" s="6">
        <f>ROUND(SUM(J20:J22),5)</f>
        <v>1166.67</v>
      </c>
      <c r="K23" s="7"/>
      <c r="L23" s="6">
        <f>ROUND((H23-J23),5)</f>
        <v>-301.26</v>
      </c>
      <c r="M23" s="7"/>
      <c r="N23" s="8">
        <f>ROUND(IF(J23=0, IF(H23=0, 0, 1), H23/J23),5)</f>
        <v>0.74177999999999999</v>
      </c>
      <c r="O23" s="7"/>
      <c r="P23" s="6">
        <f>ROUND(SUM(P20:P22),5)</f>
        <v>865.41</v>
      </c>
      <c r="Q23" s="7"/>
      <c r="R23" s="6">
        <f>ROUND(SUM(R20:R22),5)</f>
        <v>1166.67</v>
      </c>
      <c r="S23" s="7"/>
      <c r="T23" s="6">
        <f>ROUND((P23-R23),5)</f>
        <v>-301.26</v>
      </c>
      <c r="U23" s="7"/>
      <c r="V23" s="8">
        <f>ROUND(IF(R23=0, IF(P23=0, 0, 1), P23/R23),5)</f>
        <v>0.74177999999999999</v>
      </c>
      <c r="W23" s="7"/>
      <c r="X23" s="6">
        <f>ROUND(SUM(X20:X22),5)</f>
        <v>865.41</v>
      </c>
      <c r="Y23" s="7"/>
      <c r="Z23" s="6">
        <f>ROUND(SUM(Z20:Z22),5)</f>
        <v>1166.67</v>
      </c>
      <c r="AA23" s="7"/>
      <c r="AB23" s="6">
        <f>ROUND((X23-Z23),5)</f>
        <v>-301.26</v>
      </c>
      <c r="AC23" s="7"/>
      <c r="AD23" s="8">
        <f>ROUND(IF(Z23=0, IF(X23=0, 0, 1), X23/Z23),5)</f>
        <v>0.74177999999999999</v>
      </c>
      <c r="AE23" s="7"/>
      <c r="AF23" s="6">
        <f>ROUND(SUM(AF20:AF22),5)</f>
        <v>1081.24</v>
      </c>
      <c r="AG23" s="7"/>
      <c r="AH23" s="6">
        <f>ROUND(SUM(AH20:AH22),5)</f>
        <v>1166.67</v>
      </c>
      <c r="AI23" s="7"/>
      <c r="AJ23" s="6">
        <f>ROUND((AF23-AH23),5)</f>
        <v>-85.43</v>
      </c>
      <c r="AK23" s="7"/>
      <c r="AL23" s="8">
        <f>ROUND(IF(AH23=0, IF(AF23=0, 0, 1), AF23/AH23),5)</f>
        <v>0.92676999999999998</v>
      </c>
      <c r="AM23" s="7"/>
      <c r="AN23" s="6">
        <f>ROUND(SUM(AN20:AN22),5)</f>
        <v>1081.1600000000001</v>
      </c>
      <c r="AO23" s="7"/>
      <c r="AP23" s="6">
        <f>ROUND(SUM(AP20:AP22),5)</f>
        <v>1166.67</v>
      </c>
      <c r="AQ23" s="7"/>
      <c r="AR23" s="6">
        <f>ROUND((AN23-AP23),5)</f>
        <v>-85.51</v>
      </c>
      <c r="AS23" s="7"/>
      <c r="AT23" s="8">
        <f>ROUND(IF(AP23=0, IF(AN23=0, 0, 1), AN23/AP23),5)</f>
        <v>0.92671000000000003</v>
      </c>
      <c r="AU23" s="7"/>
      <c r="AV23" s="6">
        <f>ROUND(SUM(AV20:AV22),5)</f>
        <v>1081.1600000000001</v>
      </c>
      <c r="AW23" s="7"/>
      <c r="AX23" s="6">
        <f>ROUND(SUM(AX20:AX22),5)</f>
        <v>1166.67</v>
      </c>
      <c r="AY23" s="7"/>
      <c r="AZ23" s="6">
        <f>ROUND((AV23-AX23),5)</f>
        <v>-85.51</v>
      </c>
      <c r="BA23" s="7"/>
      <c r="BB23" s="8">
        <f>ROUND(IF(AX23=0, IF(AV23=0, 0, 1), AV23/AX23),5)</f>
        <v>0.92671000000000003</v>
      </c>
      <c r="BC23" s="7"/>
      <c r="BD23" s="6">
        <f>ROUND(SUM(BD20:BD22),5)</f>
        <v>1081.1600000000001</v>
      </c>
      <c r="BE23" s="7"/>
      <c r="BF23" s="6">
        <f>ROUND(SUM(BF20:BF22),5)</f>
        <v>1166.67</v>
      </c>
      <c r="BG23" s="7"/>
      <c r="BH23" s="6">
        <f>ROUND((BD23-BF23),5)</f>
        <v>-85.51</v>
      </c>
      <c r="BI23" s="7"/>
      <c r="BJ23" s="8">
        <f>ROUND(IF(BF23=0, IF(BD23=0, 0, 1), BD23/BF23),5)</f>
        <v>0.92671000000000003</v>
      </c>
      <c r="BK23" s="7"/>
      <c r="BL23" s="6">
        <f>ROUND(H23+P23+X23+AF23+AN23+AV23+BD23,5)</f>
        <v>6920.95</v>
      </c>
      <c r="BM23" s="7"/>
      <c r="BN23" s="6">
        <f>ROUND(J23+R23+Z23+AH23+AP23+AX23+BF23,5)</f>
        <v>8166.69</v>
      </c>
      <c r="BO23" s="7"/>
      <c r="BP23" s="6">
        <f>ROUND((BL23-BN23),5)</f>
        <v>-1245.74</v>
      </c>
      <c r="BQ23" s="7"/>
      <c r="BR23" s="8">
        <f>ROUND(IF(BN23=0, IF(BL23=0, 0, 1), BL23/BN23),5)</f>
        <v>0.84745999999999999</v>
      </c>
    </row>
    <row r="24" spans="1:70" x14ac:dyDescent="0.3">
      <c r="A24" s="2"/>
      <c r="B24" s="2"/>
      <c r="C24" s="2"/>
      <c r="D24" s="2"/>
      <c r="E24" s="2" t="s">
        <v>33</v>
      </c>
      <c r="F24" s="2"/>
      <c r="G24" s="2"/>
      <c r="H24" s="6"/>
      <c r="I24" s="7"/>
      <c r="J24" s="6"/>
      <c r="K24" s="7"/>
      <c r="L24" s="6"/>
      <c r="M24" s="7"/>
      <c r="N24" s="8"/>
      <c r="O24" s="7"/>
      <c r="P24" s="6"/>
      <c r="Q24" s="7"/>
      <c r="R24" s="6"/>
      <c r="S24" s="7"/>
      <c r="T24" s="6"/>
      <c r="U24" s="7"/>
      <c r="V24" s="8"/>
      <c r="W24" s="7"/>
      <c r="X24" s="6"/>
      <c r="Y24" s="7"/>
      <c r="Z24" s="6"/>
      <c r="AA24" s="7"/>
      <c r="AB24" s="6"/>
      <c r="AC24" s="7"/>
      <c r="AD24" s="8"/>
      <c r="AE24" s="7"/>
      <c r="AF24" s="6"/>
      <c r="AG24" s="7"/>
      <c r="AH24" s="6"/>
      <c r="AI24" s="7"/>
      <c r="AJ24" s="6"/>
      <c r="AK24" s="7"/>
      <c r="AL24" s="8"/>
      <c r="AM24" s="7"/>
      <c r="AN24" s="6"/>
      <c r="AO24" s="7"/>
      <c r="AP24" s="6"/>
      <c r="AQ24" s="7"/>
      <c r="AR24" s="6"/>
      <c r="AS24" s="7"/>
      <c r="AT24" s="8"/>
      <c r="AU24" s="7"/>
      <c r="AV24" s="6"/>
      <c r="AW24" s="7"/>
      <c r="AX24" s="6"/>
      <c r="AY24" s="7"/>
      <c r="AZ24" s="6"/>
      <c r="BA24" s="7"/>
      <c r="BB24" s="8"/>
      <c r="BC24" s="7"/>
      <c r="BD24" s="6"/>
      <c r="BE24" s="7"/>
      <c r="BF24" s="6"/>
      <c r="BG24" s="7"/>
      <c r="BH24" s="6"/>
      <c r="BI24" s="7"/>
      <c r="BJ24" s="8"/>
      <c r="BK24" s="7"/>
      <c r="BL24" s="6"/>
      <c r="BM24" s="7"/>
      <c r="BN24" s="6"/>
      <c r="BO24" s="7"/>
      <c r="BP24" s="6"/>
      <c r="BQ24" s="7"/>
      <c r="BR24" s="8"/>
    </row>
    <row r="25" spans="1:70" x14ac:dyDescent="0.3">
      <c r="A25" s="2"/>
      <c r="B25" s="2"/>
      <c r="C25" s="2"/>
      <c r="D25" s="2"/>
      <c r="E25" s="2"/>
      <c r="F25" s="2" t="s">
        <v>34</v>
      </c>
      <c r="G25" s="2"/>
      <c r="H25" s="6"/>
      <c r="I25" s="7"/>
      <c r="J25" s="6"/>
      <c r="K25" s="7"/>
      <c r="L25" s="6"/>
      <c r="M25" s="7"/>
      <c r="N25" s="8"/>
      <c r="O25" s="7"/>
      <c r="P25" s="6"/>
      <c r="Q25" s="7"/>
      <c r="R25" s="6"/>
      <c r="S25" s="7"/>
      <c r="T25" s="6"/>
      <c r="U25" s="7"/>
      <c r="V25" s="8"/>
      <c r="W25" s="7"/>
      <c r="X25" s="6"/>
      <c r="Y25" s="7"/>
      <c r="Z25" s="6"/>
      <c r="AA25" s="7"/>
      <c r="AB25" s="6"/>
      <c r="AC25" s="7"/>
      <c r="AD25" s="8"/>
      <c r="AE25" s="7"/>
      <c r="AF25" s="6"/>
      <c r="AG25" s="7"/>
      <c r="AH25" s="6"/>
      <c r="AI25" s="7"/>
      <c r="AJ25" s="6"/>
      <c r="AK25" s="7"/>
      <c r="AL25" s="8"/>
      <c r="AM25" s="7"/>
      <c r="AN25" s="6"/>
      <c r="AO25" s="7"/>
      <c r="AP25" s="6"/>
      <c r="AQ25" s="7"/>
      <c r="AR25" s="6"/>
      <c r="AS25" s="7"/>
      <c r="AT25" s="8"/>
      <c r="AU25" s="7"/>
      <c r="AV25" s="6"/>
      <c r="AW25" s="7"/>
      <c r="AX25" s="6"/>
      <c r="AY25" s="7"/>
      <c r="AZ25" s="6"/>
      <c r="BA25" s="7"/>
      <c r="BB25" s="8"/>
      <c r="BC25" s="7"/>
      <c r="BD25" s="6"/>
      <c r="BE25" s="7"/>
      <c r="BF25" s="6"/>
      <c r="BG25" s="7"/>
      <c r="BH25" s="6"/>
      <c r="BI25" s="7"/>
      <c r="BJ25" s="8"/>
      <c r="BK25" s="7"/>
      <c r="BL25" s="6"/>
      <c r="BM25" s="7"/>
      <c r="BN25" s="6"/>
      <c r="BO25" s="7"/>
      <c r="BP25" s="6"/>
      <c r="BQ25" s="7"/>
      <c r="BR25" s="8"/>
    </row>
    <row r="26" spans="1:70" x14ac:dyDescent="0.3">
      <c r="A26" s="2"/>
      <c r="B26" s="2"/>
      <c r="C26" s="2"/>
      <c r="D26" s="2"/>
      <c r="E26" s="2"/>
      <c r="F26" s="2"/>
      <c r="G26" s="2" t="s">
        <v>35</v>
      </c>
      <c r="H26" s="6">
        <v>0</v>
      </c>
      <c r="I26" s="7"/>
      <c r="J26" s="6">
        <v>166.67</v>
      </c>
      <c r="K26" s="7"/>
      <c r="L26" s="6">
        <f>ROUND((H26-J26),5)</f>
        <v>-166.67</v>
      </c>
      <c r="M26" s="7"/>
      <c r="N26" s="8">
        <f>ROUND(IF(J26=0, IF(H26=0, 0, 1), H26/J26),5)</f>
        <v>0</v>
      </c>
      <c r="O26" s="7"/>
      <c r="P26" s="6">
        <v>0</v>
      </c>
      <c r="Q26" s="7"/>
      <c r="R26" s="6">
        <v>166.67</v>
      </c>
      <c r="S26" s="7"/>
      <c r="T26" s="6">
        <f>ROUND((P26-R26),5)</f>
        <v>-166.67</v>
      </c>
      <c r="U26" s="7"/>
      <c r="V26" s="8">
        <f>ROUND(IF(R26=0, IF(P26=0, 0, 1), P26/R26),5)</f>
        <v>0</v>
      </c>
      <c r="W26" s="7"/>
      <c r="X26" s="6">
        <v>98.55</v>
      </c>
      <c r="Y26" s="7"/>
      <c r="Z26" s="6">
        <v>166.67</v>
      </c>
      <c r="AA26" s="7"/>
      <c r="AB26" s="6">
        <f>ROUND((X26-Z26),5)</f>
        <v>-68.12</v>
      </c>
      <c r="AC26" s="7"/>
      <c r="AD26" s="8">
        <f>ROUND(IF(Z26=0, IF(X26=0, 0, 1), X26/Z26),5)</f>
        <v>0.59128999999999998</v>
      </c>
      <c r="AE26" s="7"/>
      <c r="AF26" s="6">
        <v>0</v>
      </c>
      <c r="AG26" s="7"/>
      <c r="AH26" s="6">
        <v>166.67</v>
      </c>
      <c r="AI26" s="7"/>
      <c r="AJ26" s="6">
        <f>ROUND((AF26-AH26),5)</f>
        <v>-166.67</v>
      </c>
      <c r="AK26" s="7"/>
      <c r="AL26" s="8">
        <f>ROUND(IF(AH26=0, IF(AF26=0, 0, 1), AF26/AH26),5)</f>
        <v>0</v>
      </c>
      <c r="AM26" s="7"/>
      <c r="AN26" s="6">
        <v>131.82</v>
      </c>
      <c r="AO26" s="7"/>
      <c r="AP26" s="6">
        <v>166.67</v>
      </c>
      <c r="AQ26" s="7"/>
      <c r="AR26" s="6">
        <f>ROUND((AN26-AP26),5)</f>
        <v>-34.85</v>
      </c>
      <c r="AS26" s="7"/>
      <c r="AT26" s="8">
        <f>ROUND(IF(AP26=0, IF(AN26=0, 0, 1), AN26/AP26),5)</f>
        <v>0.79090000000000005</v>
      </c>
      <c r="AU26" s="7"/>
      <c r="AV26" s="6">
        <v>0</v>
      </c>
      <c r="AW26" s="7"/>
      <c r="AX26" s="6">
        <v>166.67</v>
      </c>
      <c r="AY26" s="7"/>
      <c r="AZ26" s="6">
        <f>ROUND((AV26-AX26),5)</f>
        <v>-166.67</v>
      </c>
      <c r="BA26" s="7"/>
      <c r="BB26" s="8">
        <f>ROUND(IF(AX26=0, IF(AV26=0, 0, 1), AV26/AX26),5)</f>
        <v>0</v>
      </c>
      <c r="BC26" s="7"/>
      <c r="BD26" s="6">
        <v>0</v>
      </c>
      <c r="BE26" s="7"/>
      <c r="BF26" s="6">
        <v>166.67</v>
      </c>
      <c r="BG26" s="7"/>
      <c r="BH26" s="6">
        <f>ROUND((BD26-BF26),5)</f>
        <v>-166.67</v>
      </c>
      <c r="BI26" s="7"/>
      <c r="BJ26" s="8">
        <f>ROUND(IF(BF26=0, IF(BD26=0, 0, 1), BD26/BF26),5)</f>
        <v>0</v>
      </c>
      <c r="BK26" s="7"/>
      <c r="BL26" s="6">
        <f>ROUND(H26+P26+X26+AF26+AN26+AV26+BD26,5)</f>
        <v>230.37</v>
      </c>
      <c r="BM26" s="7"/>
      <c r="BN26" s="6">
        <f>ROUND(J26+R26+Z26+AH26+AP26+AX26+BF26,5)</f>
        <v>1166.69</v>
      </c>
      <c r="BO26" s="7"/>
      <c r="BP26" s="6">
        <f>ROUND((BL26-BN26),5)</f>
        <v>-936.32</v>
      </c>
      <c r="BQ26" s="7"/>
      <c r="BR26" s="8">
        <f>ROUND(IF(BN26=0, IF(BL26=0, 0, 1), BL26/BN26),5)</f>
        <v>0.19746</v>
      </c>
    </row>
    <row r="27" spans="1:70" x14ac:dyDescent="0.3">
      <c r="A27" s="2"/>
      <c r="B27" s="2"/>
      <c r="C27" s="2"/>
      <c r="D27" s="2"/>
      <c r="E27" s="2"/>
      <c r="F27" s="2"/>
      <c r="G27" s="2" t="s">
        <v>36</v>
      </c>
      <c r="H27" s="6">
        <v>0</v>
      </c>
      <c r="I27" s="7"/>
      <c r="J27" s="6">
        <v>41.67</v>
      </c>
      <c r="K27" s="7"/>
      <c r="L27" s="6">
        <f>ROUND((H27-J27),5)</f>
        <v>-41.67</v>
      </c>
      <c r="M27" s="7"/>
      <c r="N27" s="8">
        <f>ROUND(IF(J27=0, IF(H27=0, 0, 1), H27/J27),5)</f>
        <v>0</v>
      </c>
      <c r="O27" s="7"/>
      <c r="P27" s="6">
        <v>672</v>
      </c>
      <c r="Q27" s="7"/>
      <c r="R27" s="6">
        <v>41.67</v>
      </c>
      <c r="S27" s="7"/>
      <c r="T27" s="6">
        <f>ROUND((P27-R27),5)</f>
        <v>630.33000000000004</v>
      </c>
      <c r="U27" s="7"/>
      <c r="V27" s="8">
        <f>ROUND(IF(R27=0, IF(P27=0, 0, 1), P27/R27),5)</f>
        <v>16.126709999999999</v>
      </c>
      <c r="W27" s="7"/>
      <c r="X27" s="6">
        <v>0</v>
      </c>
      <c r="Y27" s="7"/>
      <c r="Z27" s="6">
        <v>41.67</v>
      </c>
      <c r="AA27" s="7"/>
      <c r="AB27" s="6">
        <f>ROUND((X27-Z27),5)</f>
        <v>-41.67</v>
      </c>
      <c r="AC27" s="7"/>
      <c r="AD27" s="8">
        <f>ROUND(IF(Z27=0, IF(X27=0, 0, 1), X27/Z27),5)</f>
        <v>0</v>
      </c>
      <c r="AE27" s="7"/>
      <c r="AF27" s="6">
        <v>29.98</v>
      </c>
      <c r="AG27" s="7"/>
      <c r="AH27" s="6">
        <v>41.67</v>
      </c>
      <c r="AI27" s="7"/>
      <c r="AJ27" s="6">
        <f>ROUND((AF27-AH27),5)</f>
        <v>-11.69</v>
      </c>
      <c r="AK27" s="7"/>
      <c r="AL27" s="8">
        <f>ROUND(IF(AH27=0, IF(AF27=0, 0, 1), AF27/AH27),5)</f>
        <v>0.71945999999999999</v>
      </c>
      <c r="AM27" s="7"/>
      <c r="AN27" s="6">
        <v>0</v>
      </c>
      <c r="AO27" s="7"/>
      <c r="AP27" s="6">
        <v>41.67</v>
      </c>
      <c r="AQ27" s="7"/>
      <c r="AR27" s="6">
        <f>ROUND((AN27-AP27),5)</f>
        <v>-41.67</v>
      </c>
      <c r="AS27" s="7"/>
      <c r="AT27" s="8">
        <f>ROUND(IF(AP27=0, IF(AN27=0, 0, 1), AN27/AP27),5)</f>
        <v>0</v>
      </c>
      <c r="AU27" s="7"/>
      <c r="AV27" s="6">
        <v>0</v>
      </c>
      <c r="AW27" s="7"/>
      <c r="AX27" s="6">
        <v>41.67</v>
      </c>
      <c r="AY27" s="7"/>
      <c r="AZ27" s="6">
        <f>ROUND((AV27-AX27),5)</f>
        <v>-41.67</v>
      </c>
      <c r="BA27" s="7"/>
      <c r="BB27" s="8">
        <f>ROUND(IF(AX27=0, IF(AV27=0, 0, 1), AV27/AX27),5)</f>
        <v>0</v>
      </c>
      <c r="BC27" s="7"/>
      <c r="BD27" s="6">
        <v>0</v>
      </c>
      <c r="BE27" s="7"/>
      <c r="BF27" s="6">
        <v>41.67</v>
      </c>
      <c r="BG27" s="7"/>
      <c r="BH27" s="6">
        <f>ROUND((BD27-BF27),5)</f>
        <v>-41.67</v>
      </c>
      <c r="BI27" s="7"/>
      <c r="BJ27" s="8">
        <f>ROUND(IF(BF27=0, IF(BD27=0, 0, 1), BD27/BF27),5)</f>
        <v>0</v>
      </c>
      <c r="BK27" s="7"/>
      <c r="BL27" s="6">
        <f>ROUND(H27+P27+X27+AF27+AN27+AV27+BD27,5)</f>
        <v>701.98</v>
      </c>
      <c r="BM27" s="7"/>
      <c r="BN27" s="6">
        <f>ROUND(J27+R27+Z27+AH27+AP27+AX27+BF27,5)</f>
        <v>291.69</v>
      </c>
      <c r="BO27" s="7"/>
      <c r="BP27" s="6">
        <f>ROUND((BL27-BN27),5)</f>
        <v>410.29</v>
      </c>
      <c r="BQ27" s="7"/>
      <c r="BR27" s="8">
        <f>ROUND(IF(BN27=0, IF(BL27=0, 0, 1), BL27/BN27),5)</f>
        <v>2.4066000000000001</v>
      </c>
    </row>
    <row r="28" spans="1:70" x14ac:dyDescent="0.3">
      <c r="A28" s="2"/>
      <c r="B28" s="2"/>
      <c r="C28" s="2"/>
      <c r="D28" s="2"/>
      <c r="E28" s="2"/>
      <c r="F28" s="2"/>
      <c r="G28" s="2" t="s">
        <v>37</v>
      </c>
      <c r="H28" s="6">
        <v>0</v>
      </c>
      <c r="I28" s="7"/>
      <c r="J28" s="6">
        <v>166.67</v>
      </c>
      <c r="K28" s="7"/>
      <c r="L28" s="6">
        <f>ROUND((H28-J28),5)</f>
        <v>-166.67</v>
      </c>
      <c r="M28" s="7"/>
      <c r="N28" s="8">
        <f>ROUND(IF(J28=0, IF(H28=0, 0, 1), H28/J28),5)</f>
        <v>0</v>
      </c>
      <c r="O28" s="7"/>
      <c r="P28" s="6">
        <v>0</v>
      </c>
      <c r="Q28" s="7"/>
      <c r="R28" s="6">
        <v>166.67</v>
      </c>
      <c r="S28" s="7"/>
      <c r="T28" s="6">
        <f>ROUND((P28-R28),5)</f>
        <v>-166.67</v>
      </c>
      <c r="U28" s="7"/>
      <c r="V28" s="8">
        <f>ROUND(IF(R28=0, IF(P28=0, 0, 1), P28/R28),5)</f>
        <v>0</v>
      </c>
      <c r="W28" s="7"/>
      <c r="X28" s="6">
        <v>0</v>
      </c>
      <c r="Y28" s="7"/>
      <c r="Z28" s="6">
        <v>166.67</v>
      </c>
      <c r="AA28" s="7"/>
      <c r="AB28" s="6">
        <f>ROUND((X28-Z28),5)</f>
        <v>-166.67</v>
      </c>
      <c r="AC28" s="7"/>
      <c r="AD28" s="8">
        <f>ROUND(IF(Z28=0, IF(X28=0, 0, 1), X28/Z28),5)</f>
        <v>0</v>
      </c>
      <c r="AE28" s="7"/>
      <c r="AF28" s="6">
        <v>0</v>
      </c>
      <c r="AG28" s="7"/>
      <c r="AH28" s="6">
        <v>166.67</v>
      </c>
      <c r="AI28" s="7"/>
      <c r="AJ28" s="6">
        <f>ROUND((AF28-AH28),5)</f>
        <v>-166.67</v>
      </c>
      <c r="AK28" s="7"/>
      <c r="AL28" s="8">
        <f>ROUND(IF(AH28=0, IF(AF28=0, 0, 1), AF28/AH28),5)</f>
        <v>0</v>
      </c>
      <c r="AM28" s="7"/>
      <c r="AN28" s="6">
        <v>0</v>
      </c>
      <c r="AO28" s="7"/>
      <c r="AP28" s="6">
        <v>166.67</v>
      </c>
      <c r="AQ28" s="7"/>
      <c r="AR28" s="6">
        <f>ROUND((AN28-AP28),5)</f>
        <v>-166.67</v>
      </c>
      <c r="AS28" s="7"/>
      <c r="AT28" s="8">
        <f>ROUND(IF(AP28=0, IF(AN28=0, 0, 1), AN28/AP28),5)</f>
        <v>0</v>
      </c>
      <c r="AU28" s="7"/>
      <c r="AV28" s="6">
        <v>0</v>
      </c>
      <c r="AW28" s="7"/>
      <c r="AX28" s="6">
        <v>166.67</v>
      </c>
      <c r="AY28" s="7"/>
      <c r="AZ28" s="6">
        <f>ROUND((AV28-AX28),5)</f>
        <v>-166.67</v>
      </c>
      <c r="BA28" s="7"/>
      <c r="BB28" s="8">
        <f>ROUND(IF(AX28=0, IF(AV28=0, 0, 1), AV28/AX28),5)</f>
        <v>0</v>
      </c>
      <c r="BC28" s="7"/>
      <c r="BD28" s="6">
        <v>950</v>
      </c>
      <c r="BE28" s="7"/>
      <c r="BF28" s="6">
        <v>166.67</v>
      </c>
      <c r="BG28" s="7"/>
      <c r="BH28" s="6">
        <f>ROUND((BD28-BF28),5)</f>
        <v>783.33</v>
      </c>
      <c r="BI28" s="7"/>
      <c r="BJ28" s="8">
        <f>ROUND(IF(BF28=0, IF(BD28=0, 0, 1), BD28/BF28),5)</f>
        <v>5.6998899999999999</v>
      </c>
      <c r="BK28" s="7"/>
      <c r="BL28" s="6">
        <f>ROUND(H28+P28+X28+AF28+AN28+AV28+BD28,5)</f>
        <v>950</v>
      </c>
      <c r="BM28" s="7"/>
      <c r="BN28" s="6">
        <f>ROUND(J28+R28+Z28+AH28+AP28+AX28+BF28,5)</f>
        <v>1166.69</v>
      </c>
      <c r="BO28" s="7"/>
      <c r="BP28" s="6">
        <f>ROUND((BL28-BN28),5)</f>
        <v>-216.69</v>
      </c>
      <c r="BQ28" s="7"/>
      <c r="BR28" s="8">
        <f>ROUND(IF(BN28=0, IF(BL28=0, 0, 1), BL28/BN28),5)</f>
        <v>0.81427000000000005</v>
      </c>
    </row>
    <row r="29" spans="1:70" ht="15" thickBot="1" x14ac:dyDescent="0.35">
      <c r="A29" s="2"/>
      <c r="B29" s="2"/>
      <c r="C29" s="2"/>
      <c r="D29" s="2"/>
      <c r="E29" s="2"/>
      <c r="F29" s="2"/>
      <c r="G29" s="2" t="s">
        <v>38</v>
      </c>
      <c r="H29" s="9">
        <v>1100</v>
      </c>
      <c r="I29" s="7"/>
      <c r="J29" s="9">
        <v>1100</v>
      </c>
      <c r="K29" s="7"/>
      <c r="L29" s="9">
        <f>ROUND((H29-J29),5)</f>
        <v>0</v>
      </c>
      <c r="M29" s="7"/>
      <c r="N29" s="14">
        <f>ROUND(IF(J29=0, IF(H29=0, 0, 1), H29/J29),5)</f>
        <v>1</v>
      </c>
      <c r="O29" s="7"/>
      <c r="P29" s="9">
        <v>1100</v>
      </c>
      <c r="Q29" s="7"/>
      <c r="R29" s="9">
        <v>1100</v>
      </c>
      <c r="S29" s="7"/>
      <c r="T29" s="9">
        <f>ROUND((P29-R29),5)</f>
        <v>0</v>
      </c>
      <c r="U29" s="7"/>
      <c r="V29" s="14">
        <f>ROUND(IF(R29=0, IF(P29=0, 0, 1), P29/R29),5)</f>
        <v>1</v>
      </c>
      <c r="W29" s="7"/>
      <c r="X29" s="9">
        <v>2250</v>
      </c>
      <c r="Y29" s="7"/>
      <c r="Z29" s="9">
        <v>1100</v>
      </c>
      <c r="AA29" s="7"/>
      <c r="AB29" s="9">
        <f>ROUND((X29-Z29),5)</f>
        <v>1150</v>
      </c>
      <c r="AC29" s="7"/>
      <c r="AD29" s="14">
        <f>ROUND(IF(Z29=0, IF(X29=0, 0, 1), X29/Z29),5)</f>
        <v>2.0454500000000002</v>
      </c>
      <c r="AE29" s="7"/>
      <c r="AF29" s="9">
        <v>1100</v>
      </c>
      <c r="AG29" s="7"/>
      <c r="AH29" s="9">
        <v>1100</v>
      </c>
      <c r="AI29" s="7"/>
      <c r="AJ29" s="9">
        <f>ROUND((AF29-AH29),5)</f>
        <v>0</v>
      </c>
      <c r="AK29" s="7"/>
      <c r="AL29" s="14">
        <f>ROUND(IF(AH29=0, IF(AF29=0, 0, 1), AF29/AH29),5)</f>
        <v>1</v>
      </c>
      <c r="AM29" s="7"/>
      <c r="AN29" s="9">
        <v>1100</v>
      </c>
      <c r="AO29" s="7"/>
      <c r="AP29" s="9">
        <v>1100</v>
      </c>
      <c r="AQ29" s="7"/>
      <c r="AR29" s="9">
        <f>ROUND((AN29-AP29),5)</f>
        <v>0</v>
      </c>
      <c r="AS29" s="7"/>
      <c r="AT29" s="14">
        <f>ROUND(IF(AP29=0, IF(AN29=0, 0, 1), AN29/AP29),5)</f>
        <v>1</v>
      </c>
      <c r="AU29" s="7"/>
      <c r="AV29" s="9">
        <v>0</v>
      </c>
      <c r="AW29" s="7"/>
      <c r="AX29" s="9">
        <v>1100</v>
      </c>
      <c r="AY29" s="7"/>
      <c r="AZ29" s="9">
        <f>ROUND((AV29-AX29),5)</f>
        <v>-1100</v>
      </c>
      <c r="BA29" s="7"/>
      <c r="BB29" s="14">
        <f>ROUND(IF(AX29=0, IF(AV29=0, 0, 1), AV29/AX29),5)</f>
        <v>0</v>
      </c>
      <c r="BC29" s="7"/>
      <c r="BD29" s="9">
        <v>0</v>
      </c>
      <c r="BE29" s="7"/>
      <c r="BF29" s="9">
        <v>1100</v>
      </c>
      <c r="BG29" s="7"/>
      <c r="BH29" s="9">
        <f>ROUND((BD29-BF29),5)</f>
        <v>-1100</v>
      </c>
      <c r="BI29" s="7"/>
      <c r="BJ29" s="14">
        <f>ROUND(IF(BF29=0, IF(BD29=0, 0, 1), BD29/BF29),5)</f>
        <v>0</v>
      </c>
      <c r="BK29" s="7"/>
      <c r="BL29" s="9">
        <f>ROUND(H29+P29+X29+AF29+AN29+AV29+BD29,5)</f>
        <v>6650</v>
      </c>
      <c r="BM29" s="7"/>
      <c r="BN29" s="9">
        <f>ROUND(J29+R29+Z29+AH29+AP29+AX29+BF29,5)</f>
        <v>7700</v>
      </c>
      <c r="BO29" s="7"/>
      <c r="BP29" s="9">
        <f>ROUND((BL29-BN29),5)</f>
        <v>-1050</v>
      </c>
      <c r="BQ29" s="7"/>
      <c r="BR29" s="14">
        <f>ROUND(IF(BN29=0, IF(BL29=0, 0, 1), BL29/BN29),5)</f>
        <v>0.86363999999999996</v>
      </c>
    </row>
    <row r="30" spans="1:70" x14ac:dyDescent="0.3">
      <c r="A30" s="2"/>
      <c r="B30" s="2"/>
      <c r="C30" s="2"/>
      <c r="D30" s="2"/>
      <c r="E30" s="2"/>
      <c r="F30" s="2" t="s">
        <v>39</v>
      </c>
      <c r="G30" s="2"/>
      <c r="H30" s="6">
        <f>ROUND(SUM(H25:H29),5)</f>
        <v>1100</v>
      </c>
      <c r="I30" s="7"/>
      <c r="J30" s="6">
        <f>ROUND(SUM(J25:J29),5)</f>
        <v>1475.01</v>
      </c>
      <c r="K30" s="7"/>
      <c r="L30" s="6">
        <f>ROUND((H30-J30),5)</f>
        <v>-375.01</v>
      </c>
      <c r="M30" s="7"/>
      <c r="N30" s="8">
        <f>ROUND(IF(J30=0, IF(H30=0, 0, 1), H30/J30),5)</f>
        <v>0.74575999999999998</v>
      </c>
      <c r="O30" s="7"/>
      <c r="P30" s="6">
        <f>ROUND(SUM(P25:P29),5)</f>
        <v>1772</v>
      </c>
      <c r="Q30" s="7"/>
      <c r="R30" s="6">
        <f>ROUND(SUM(R25:R29),5)</f>
        <v>1475.01</v>
      </c>
      <c r="S30" s="7"/>
      <c r="T30" s="6">
        <f>ROUND((P30-R30),5)</f>
        <v>296.99</v>
      </c>
      <c r="U30" s="7"/>
      <c r="V30" s="8">
        <f>ROUND(IF(R30=0, IF(P30=0, 0, 1), P30/R30),5)</f>
        <v>1.2013499999999999</v>
      </c>
      <c r="W30" s="7"/>
      <c r="X30" s="6">
        <f>ROUND(SUM(X25:X29),5)</f>
        <v>2348.5500000000002</v>
      </c>
      <c r="Y30" s="7"/>
      <c r="Z30" s="6">
        <f>ROUND(SUM(Z25:Z29),5)</f>
        <v>1475.01</v>
      </c>
      <c r="AA30" s="7"/>
      <c r="AB30" s="6">
        <f>ROUND((X30-Z30),5)</f>
        <v>873.54</v>
      </c>
      <c r="AC30" s="7"/>
      <c r="AD30" s="8">
        <f>ROUND(IF(Z30=0, IF(X30=0, 0, 1), X30/Z30),5)</f>
        <v>1.59223</v>
      </c>
      <c r="AE30" s="7"/>
      <c r="AF30" s="6">
        <f>ROUND(SUM(AF25:AF29),5)</f>
        <v>1129.98</v>
      </c>
      <c r="AG30" s="7"/>
      <c r="AH30" s="6">
        <f>ROUND(SUM(AH25:AH29),5)</f>
        <v>1475.01</v>
      </c>
      <c r="AI30" s="7"/>
      <c r="AJ30" s="6">
        <f>ROUND((AF30-AH30),5)</f>
        <v>-345.03</v>
      </c>
      <c r="AK30" s="7"/>
      <c r="AL30" s="8">
        <f>ROUND(IF(AH30=0, IF(AF30=0, 0, 1), AF30/AH30),5)</f>
        <v>0.76607999999999998</v>
      </c>
      <c r="AM30" s="7"/>
      <c r="AN30" s="6">
        <f>ROUND(SUM(AN25:AN29),5)</f>
        <v>1231.82</v>
      </c>
      <c r="AO30" s="7"/>
      <c r="AP30" s="6">
        <f>ROUND(SUM(AP25:AP29),5)</f>
        <v>1475.01</v>
      </c>
      <c r="AQ30" s="7"/>
      <c r="AR30" s="6">
        <f>ROUND((AN30-AP30),5)</f>
        <v>-243.19</v>
      </c>
      <c r="AS30" s="7"/>
      <c r="AT30" s="8">
        <f>ROUND(IF(AP30=0, IF(AN30=0, 0, 1), AN30/AP30),5)</f>
        <v>0.83513000000000004</v>
      </c>
      <c r="AU30" s="7"/>
      <c r="AV30" s="6">
        <f>ROUND(SUM(AV25:AV29),5)</f>
        <v>0</v>
      </c>
      <c r="AW30" s="7"/>
      <c r="AX30" s="6">
        <f>ROUND(SUM(AX25:AX29),5)</f>
        <v>1475.01</v>
      </c>
      <c r="AY30" s="7"/>
      <c r="AZ30" s="6">
        <f>ROUND((AV30-AX30),5)</f>
        <v>-1475.01</v>
      </c>
      <c r="BA30" s="7"/>
      <c r="BB30" s="8">
        <f>ROUND(IF(AX30=0, IF(AV30=0, 0, 1), AV30/AX30),5)</f>
        <v>0</v>
      </c>
      <c r="BC30" s="7"/>
      <c r="BD30" s="6">
        <f>ROUND(SUM(BD25:BD29),5)</f>
        <v>950</v>
      </c>
      <c r="BE30" s="7"/>
      <c r="BF30" s="6">
        <f>ROUND(SUM(BF25:BF29),5)</f>
        <v>1475.01</v>
      </c>
      <c r="BG30" s="7"/>
      <c r="BH30" s="6">
        <f>ROUND((BD30-BF30),5)</f>
        <v>-525.01</v>
      </c>
      <c r="BI30" s="7"/>
      <c r="BJ30" s="8">
        <f>ROUND(IF(BF30=0, IF(BD30=0, 0, 1), BD30/BF30),5)</f>
        <v>0.64405999999999997</v>
      </c>
      <c r="BK30" s="7"/>
      <c r="BL30" s="6">
        <f>ROUND(H30+P30+X30+AF30+AN30+AV30+BD30,5)</f>
        <v>8532.35</v>
      </c>
      <c r="BM30" s="7"/>
      <c r="BN30" s="6">
        <f>ROUND(J30+R30+Z30+AH30+AP30+AX30+BF30,5)</f>
        <v>10325.07</v>
      </c>
      <c r="BO30" s="7"/>
      <c r="BP30" s="6">
        <f>ROUND((BL30-BN30),5)</f>
        <v>-1792.72</v>
      </c>
      <c r="BQ30" s="7"/>
      <c r="BR30" s="8">
        <f>ROUND(IF(BN30=0, IF(BL30=0, 0, 1), BL30/BN30),5)</f>
        <v>0.82637000000000005</v>
      </c>
    </row>
    <row r="31" spans="1:70" x14ac:dyDescent="0.3">
      <c r="A31" s="2"/>
      <c r="B31" s="2"/>
      <c r="C31" s="2"/>
      <c r="D31" s="2"/>
      <c r="E31" s="2"/>
      <c r="F31" s="2" t="s">
        <v>40</v>
      </c>
      <c r="G31" s="2"/>
      <c r="H31" s="6"/>
      <c r="I31" s="7"/>
      <c r="J31" s="6"/>
      <c r="K31" s="7"/>
      <c r="L31" s="6"/>
      <c r="M31" s="7"/>
      <c r="N31" s="8"/>
      <c r="O31" s="7"/>
      <c r="P31" s="6"/>
      <c r="Q31" s="7"/>
      <c r="R31" s="6"/>
      <c r="S31" s="7"/>
      <c r="T31" s="6"/>
      <c r="U31" s="7"/>
      <c r="V31" s="8"/>
      <c r="W31" s="7"/>
      <c r="X31" s="6"/>
      <c r="Y31" s="7"/>
      <c r="Z31" s="6"/>
      <c r="AA31" s="7"/>
      <c r="AB31" s="6"/>
      <c r="AC31" s="7"/>
      <c r="AD31" s="8"/>
      <c r="AE31" s="7"/>
      <c r="AF31" s="6"/>
      <c r="AG31" s="7"/>
      <c r="AH31" s="6"/>
      <c r="AI31" s="7"/>
      <c r="AJ31" s="6"/>
      <c r="AK31" s="7"/>
      <c r="AL31" s="8"/>
      <c r="AM31" s="7"/>
      <c r="AN31" s="6"/>
      <c r="AO31" s="7"/>
      <c r="AP31" s="6"/>
      <c r="AQ31" s="7"/>
      <c r="AR31" s="6"/>
      <c r="AS31" s="7"/>
      <c r="AT31" s="8"/>
      <c r="AU31" s="7"/>
      <c r="AV31" s="6"/>
      <c r="AW31" s="7"/>
      <c r="AX31" s="6"/>
      <c r="AY31" s="7"/>
      <c r="AZ31" s="6"/>
      <c r="BA31" s="7"/>
      <c r="BB31" s="8"/>
      <c r="BC31" s="7"/>
      <c r="BD31" s="6"/>
      <c r="BE31" s="7"/>
      <c r="BF31" s="6"/>
      <c r="BG31" s="7"/>
      <c r="BH31" s="6"/>
      <c r="BI31" s="7"/>
      <c r="BJ31" s="8"/>
      <c r="BK31" s="7"/>
      <c r="BL31" s="6"/>
      <c r="BM31" s="7"/>
      <c r="BN31" s="6"/>
      <c r="BO31" s="7"/>
      <c r="BP31" s="6"/>
      <c r="BQ31" s="7"/>
      <c r="BR31" s="8"/>
    </row>
    <row r="32" spans="1:70" x14ac:dyDescent="0.3">
      <c r="A32" s="2"/>
      <c r="B32" s="2"/>
      <c r="C32" s="2"/>
      <c r="D32" s="2"/>
      <c r="E32" s="2"/>
      <c r="F32" s="2"/>
      <c r="G32" s="2" t="s">
        <v>41</v>
      </c>
      <c r="H32" s="6">
        <v>0</v>
      </c>
      <c r="I32" s="7"/>
      <c r="J32" s="6">
        <v>250</v>
      </c>
      <c r="K32" s="7"/>
      <c r="L32" s="6">
        <f>ROUND((H32-J32),5)</f>
        <v>-250</v>
      </c>
      <c r="M32" s="7"/>
      <c r="N32" s="8">
        <f>ROUND(IF(J32=0, IF(H32=0, 0, 1), H32/J32),5)</f>
        <v>0</v>
      </c>
      <c r="O32" s="7"/>
      <c r="P32" s="6">
        <v>0</v>
      </c>
      <c r="Q32" s="7"/>
      <c r="R32" s="6">
        <v>250</v>
      </c>
      <c r="S32" s="7"/>
      <c r="T32" s="6">
        <f>ROUND((P32-R32),5)</f>
        <v>-250</v>
      </c>
      <c r="U32" s="7"/>
      <c r="V32" s="8">
        <f>ROUND(IF(R32=0, IF(P32=0, 0, 1), P32/R32),5)</f>
        <v>0</v>
      </c>
      <c r="W32" s="7"/>
      <c r="X32" s="6">
        <v>0</v>
      </c>
      <c r="Y32" s="7"/>
      <c r="Z32" s="6">
        <v>250</v>
      </c>
      <c r="AA32" s="7"/>
      <c r="AB32" s="6">
        <f>ROUND((X32-Z32),5)</f>
        <v>-250</v>
      </c>
      <c r="AC32" s="7"/>
      <c r="AD32" s="8">
        <f>ROUND(IF(Z32=0, IF(X32=0, 0, 1), X32/Z32),5)</f>
        <v>0</v>
      </c>
      <c r="AE32" s="7"/>
      <c r="AF32" s="6">
        <v>0</v>
      </c>
      <c r="AG32" s="7"/>
      <c r="AH32" s="6">
        <v>250</v>
      </c>
      <c r="AI32" s="7"/>
      <c r="AJ32" s="6">
        <f>ROUND((AF32-AH32),5)</f>
        <v>-250</v>
      </c>
      <c r="AK32" s="7"/>
      <c r="AL32" s="8">
        <f>ROUND(IF(AH32=0, IF(AF32=0, 0, 1), AF32/AH32),5)</f>
        <v>0</v>
      </c>
      <c r="AM32" s="7"/>
      <c r="AN32" s="6">
        <v>0</v>
      </c>
      <c r="AO32" s="7"/>
      <c r="AP32" s="6">
        <v>250</v>
      </c>
      <c r="AQ32" s="7"/>
      <c r="AR32" s="6">
        <f>ROUND((AN32-AP32),5)</f>
        <v>-250</v>
      </c>
      <c r="AS32" s="7"/>
      <c r="AT32" s="8">
        <f>ROUND(IF(AP32=0, IF(AN32=0, 0, 1), AN32/AP32),5)</f>
        <v>0</v>
      </c>
      <c r="AU32" s="7"/>
      <c r="AV32" s="6">
        <v>0</v>
      </c>
      <c r="AW32" s="7"/>
      <c r="AX32" s="6">
        <v>250</v>
      </c>
      <c r="AY32" s="7"/>
      <c r="AZ32" s="6">
        <f>ROUND((AV32-AX32),5)</f>
        <v>-250</v>
      </c>
      <c r="BA32" s="7"/>
      <c r="BB32" s="8">
        <f>ROUND(IF(AX32=0, IF(AV32=0, 0, 1), AV32/AX32),5)</f>
        <v>0</v>
      </c>
      <c r="BC32" s="7"/>
      <c r="BD32" s="6">
        <v>0</v>
      </c>
      <c r="BE32" s="7"/>
      <c r="BF32" s="6">
        <v>250</v>
      </c>
      <c r="BG32" s="7"/>
      <c r="BH32" s="6">
        <f>ROUND((BD32-BF32),5)</f>
        <v>-250</v>
      </c>
      <c r="BI32" s="7"/>
      <c r="BJ32" s="8">
        <f>ROUND(IF(BF32=0, IF(BD32=0, 0, 1), BD32/BF32),5)</f>
        <v>0</v>
      </c>
      <c r="BK32" s="7"/>
      <c r="BL32" s="6">
        <f>ROUND(H32+P32+X32+AF32+AN32+AV32+BD32,5)</f>
        <v>0</v>
      </c>
      <c r="BM32" s="7"/>
      <c r="BN32" s="6">
        <f>ROUND(J32+R32+Z32+AH32+AP32+AX32+BF32,5)</f>
        <v>1750</v>
      </c>
      <c r="BO32" s="7"/>
      <c r="BP32" s="6">
        <f>ROUND((BL32-BN32),5)</f>
        <v>-1750</v>
      </c>
      <c r="BQ32" s="7"/>
      <c r="BR32" s="8">
        <f>ROUND(IF(BN32=0, IF(BL32=0, 0, 1), BL32/BN32),5)</f>
        <v>0</v>
      </c>
    </row>
    <row r="33" spans="1:70" x14ac:dyDescent="0.3">
      <c r="A33" s="2"/>
      <c r="B33" s="2"/>
      <c r="C33" s="2"/>
      <c r="D33" s="2"/>
      <c r="E33" s="2"/>
      <c r="F33" s="2"/>
      <c r="G33" s="2" t="s">
        <v>42</v>
      </c>
      <c r="H33" s="6">
        <v>0</v>
      </c>
      <c r="I33" s="7"/>
      <c r="J33" s="6">
        <v>250</v>
      </c>
      <c r="K33" s="7"/>
      <c r="L33" s="6">
        <f>ROUND((H33-J33),5)</f>
        <v>-250</v>
      </c>
      <c r="M33" s="7"/>
      <c r="N33" s="8">
        <f>ROUND(IF(J33=0, IF(H33=0, 0, 1), H33/J33),5)</f>
        <v>0</v>
      </c>
      <c r="O33" s="7"/>
      <c r="P33" s="6">
        <v>0</v>
      </c>
      <c r="Q33" s="7"/>
      <c r="R33" s="6">
        <v>250</v>
      </c>
      <c r="S33" s="7"/>
      <c r="T33" s="6">
        <f>ROUND((P33-R33),5)</f>
        <v>-250</v>
      </c>
      <c r="U33" s="7"/>
      <c r="V33" s="8">
        <f>ROUND(IF(R33=0, IF(P33=0, 0, 1), P33/R33),5)</f>
        <v>0</v>
      </c>
      <c r="W33" s="7"/>
      <c r="X33" s="6">
        <v>183</v>
      </c>
      <c r="Y33" s="7"/>
      <c r="Z33" s="6">
        <v>250</v>
      </c>
      <c r="AA33" s="7"/>
      <c r="AB33" s="6">
        <f>ROUND((X33-Z33),5)</f>
        <v>-67</v>
      </c>
      <c r="AC33" s="7"/>
      <c r="AD33" s="8">
        <f>ROUND(IF(Z33=0, IF(X33=0, 0, 1), X33/Z33),5)</f>
        <v>0.73199999999999998</v>
      </c>
      <c r="AE33" s="7"/>
      <c r="AF33" s="6">
        <v>0</v>
      </c>
      <c r="AG33" s="7"/>
      <c r="AH33" s="6">
        <v>250</v>
      </c>
      <c r="AI33" s="7"/>
      <c r="AJ33" s="6">
        <f>ROUND((AF33-AH33),5)</f>
        <v>-250</v>
      </c>
      <c r="AK33" s="7"/>
      <c r="AL33" s="8">
        <f>ROUND(IF(AH33=0, IF(AF33=0, 0, 1), AF33/AH33),5)</f>
        <v>0</v>
      </c>
      <c r="AM33" s="7"/>
      <c r="AN33" s="6">
        <v>0</v>
      </c>
      <c r="AO33" s="7"/>
      <c r="AP33" s="6">
        <v>250</v>
      </c>
      <c r="AQ33" s="7"/>
      <c r="AR33" s="6">
        <f>ROUND((AN33-AP33),5)</f>
        <v>-250</v>
      </c>
      <c r="AS33" s="7"/>
      <c r="AT33" s="8">
        <f>ROUND(IF(AP33=0, IF(AN33=0, 0, 1), AN33/AP33),5)</f>
        <v>0</v>
      </c>
      <c r="AU33" s="7"/>
      <c r="AV33" s="6">
        <v>0</v>
      </c>
      <c r="AW33" s="7"/>
      <c r="AX33" s="6">
        <v>250</v>
      </c>
      <c r="AY33" s="7"/>
      <c r="AZ33" s="6">
        <f>ROUND((AV33-AX33),5)</f>
        <v>-250</v>
      </c>
      <c r="BA33" s="7"/>
      <c r="BB33" s="8">
        <f>ROUND(IF(AX33=0, IF(AV33=0, 0, 1), AV33/AX33),5)</f>
        <v>0</v>
      </c>
      <c r="BC33" s="7"/>
      <c r="BD33" s="6">
        <v>0</v>
      </c>
      <c r="BE33" s="7"/>
      <c r="BF33" s="6">
        <v>250</v>
      </c>
      <c r="BG33" s="7"/>
      <c r="BH33" s="6">
        <f>ROUND((BD33-BF33),5)</f>
        <v>-250</v>
      </c>
      <c r="BI33" s="7"/>
      <c r="BJ33" s="8">
        <f>ROUND(IF(BF33=0, IF(BD33=0, 0, 1), BD33/BF33),5)</f>
        <v>0</v>
      </c>
      <c r="BK33" s="7"/>
      <c r="BL33" s="6">
        <f>ROUND(H33+P33+X33+AF33+AN33+AV33+BD33,5)</f>
        <v>183</v>
      </c>
      <c r="BM33" s="7"/>
      <c r="BN33" s="6">
        <f>ROUND(J33+R33+Z33+AH33+AP33+AX33+BF33,5)</f>
        <v>1750</v>
      </c>
      <c r="BO33" s="7"/>
      <c r="BP33" s="6">
        <f>ROUND((BL33-BN33),5)</f>
        <v>-1567</v>
      </c>
      <c r="BQ33" s="7"/>
      <c r="BR33" s="8">
        <f>ROUND(IF(BN33=0, IF(BL33=0, 0, 1), BL33/BN33),5)</f>
        <v>0.10457</v>
      </c>
    </row>
    <row r="34" spans="1:70" ht="15" thickBot="1" x14ac:dyDescent="0.35">
      <c r="A34" s="2"/>
      <c r="B34" s="2"/>
      <c r="C34" s="2"/>
      <c r="D34" s="2"/>
      <c r="E34" s="2"/>
      <c r="F34" s="2"/>
      <c r="G34" s="2" t="s">
        <v>43</v>
      </c>
      <c r="H34" s="9">
        <v>25680.959999999999</v>
      </c>
      <c r="I34" s="7"/>
      <c r="J34" s="9">
        <v>0</v>
      </c>
      <c r="K34" s="7"/>
      <c r="L34" s="9">
        <f>ROUND((H34-J34),5)</f>
        <v>25680.959999999999</v>
      </c>
      <c r="M34" s="7"/>
      <c r="N34" s="14">
        <f>ROUND(IF(J34=0, IF(H34=0, 0, 1), H34/J34),5)</f>
        <v>1</v>
      </c>
      <c r="O34" s="7"/>
      <c r="P34" s="9">
        <v>6525</v>
      </c>
      <c r="Q34" s="7"/>
      <c r="R34" s="9">
        <v>0</v>
      </c>
      <c r="S34" s="7"/>
      <c r="T34" s="9">
        <f>ROUND((P34-R34),5)</f>
        <v>6525</v>
      </c>
      <c r="U34" s="7"/>
      <c r="V34" s="14">
        <f>ROUND(IF(R34=0, IF(P34=0, 0, 1), P34/R34),5)</f>
        <v>1</v>
      </c>
      <c r="W34" s="7"/>
      <c r="X34" s="9">
        <v>18645</v>
      </c>
      <c r="Y34" s="7"/>
      <c r="Z34" s="9">
        <v>0</v>
      </c>
      <c r="AA34" s="7"/>
      <c r="AB34" s="9">
        <f>ROUND((X34-Z34),5)</f>
        <v>18645</v>
      </c>
      <c r="AC34" s="7"/>
      <c r="AD34" s="14">
        <f>ROUND(IF(Z34=0, IF(X34=0, 0, 1), X34/Z34),5)</f>
        <v>1</v>
      </c>
      <c r="AE34" s="7"/>
      <c r="AF34" s="9">
        <v>5632.22</v>
      </c>
      <c r="AG34" s="7"/>
      <c r="AH34" s="9">
        <v>0</v>
      </c>
      <c r="AI34" s="7"/>
      <c r="AJ34" s="9">
        <f>ROUND((AF34-AH34),5)</f>
        <v>5632.22</v>
      </c>
      <c r="AK34" s="7"/>
      <c r="AL34" s="14">
        <f>ROUND(IF(AH34=0, IF(AF34=0, 0, 1), AF34/AH34),5)</f>
        <v>1</v>
      </c>
      <c r="AM34" s="7"/>
      <c r="AN34" s="9">
        <v>1222.3599999999999</v>
      </c>
      <c r="AO34" s="7"/>
      <c r="AP34" s="9">
        <v>0</v>
      </c>
      <c r="AQ34" s="7"/>
      <c r="AR34" s="9">
        <f>ROUND((AN34-AP34),5)</f>
        <v>1222.3599999999999</v>
      </c>
      <c r="AS34" s="7"/>
      <c r="AT34" s="14">
        <f>ROUND(IF(AP34=0, IF(AN34=0, 0, 1), AN34/AP34),5)</f>
        <v>1</v>
      </c>
      <c r="AU34" s="7"/>
      <c r="AV34" s="9">
        <v>7661.5</v>
      </c>
      <c r="AW34" s="7"/>
      <c r="AX34" s="9">
        <v>0</v>
      </c>
      <c r="AY34" s="7"/>
      <c r="AZ34" s="9">
        <f>ROUND((AV34-AX34),5)</f>
        <v>7661.5</v>
      </c>
      <c r="BA34" s="7"/>
      <c r="BB34" s="14">
        <f>ROUND(IF(AX34=0, IF(AV34=0, 0, 1), AV34/AX34),5)</f>
        <v>1</v>
      </c>
      <c r="BC34" s="7"/>
      <c r="BD34" s="9">
        <v>1115.24</v>
      </c>
      <c r="BE34" s="7"/>
      <c r="BF34" s="9"/>
      <c r="BG34" s="7"/>
      <c r="BH34" s="9"/>
      <c r="BI34" s="7"/>
      <c r="BJ34" s="14"/>
      <c r="BK34" s="7"/>
      <c r="BL34" s="9">
        <f>ROUND(H34+P34+X34+AF34+AN34+AV34+BD34,5)</f>
        <v>66482.28</v>
      </c>
      <c r="BM34" s="7"/>
      <c r="BN34" s="9">
        <f>ROUND(J34+R34+Z34+AH34+AP34+AX34+BF34,5)</f>
        <v>0</v>
      </c>
      <c r="BO34" s="7"/>
      <c r="BP34" s="9">
        <f>ROUND((BL34-BN34),5)</f>
        <v>66482.28</v>
      </c>
      <c r="BQ34" s="7"/>
      <c r="BR34" s="14">
        <f>ROUND(IF(BN34=0, IF(BL34=0, 0, 1), BL34/BN34),5)</f>
        <v>1</v>
      </c>
    </row>
    <row r="35" spans="1:70" x14ac:dyDescent="0.3">
      <c r="A35" s="2"/>
      <c r="B35" s="2"/>
      <c r="C35" s="2"/>
      <c r="D35" s="2"/>
      <c r="E35" s="2"/>
      <c r="F35" s="2" t="s">
        <v>44</v>
      </c>
      <c r="G35" s="2"/>
      <c r="H35" s="6">
        <f>ROUND(SUM(H31:H34),5)</f>
        <v>25680.959999999999</v>
      </c>
      <c r="I35" s="7"/>
      <c r="J35" s="6">
        <f>ROUND(SUM(J31:J34),5)</f>
        <v>500</v>
      </c>
      <c r="K35" s="7"/>
      <c r="L35" s="6">
        <f>ROUND((H35-J35),5)</f>
        <v>25180.959999999999</v>
      </c>
      <c r="M35" s="7"/>
      <c r="N35" s="8">
        <f>ROUND(IF(J35=0, IF(H35=0, 0, 1), H35/J35),5)</f>
        <v>51.361919999999998</v>
      </c>
      <c r="O35" s="7"/>
      <c r="P35" s="6">
        <f>ROUND(SUM(P31:P34),5)</f>
        <v>6525</v>
      </c>
      <c r="Q35" s="7"/>
      <c r="R35" s="6">
        <f>ROUND(SUM(R31:R34),5)</f>
        <v>500</v>
      </c>
      <c r="S35" s="7"/>
      <c r="T35" s="6">
        <f>ROUND((P35-R35),5)</f>
        <v>6025</v>
      </c>
      <c r="U35" s="7"/>
      <c r="V35" s="8">
        <f>ROUND(IF(R35=0, IF(P35=0, 0, 1), P35/R35),5)</f>
        <v>13.05</v>
      </c>
      <c r="W35" s="7"/>
      <c r="X35" s="6">
        <f>ROUND(SUM(X31:X34),5)</f>
        <v>18828</v>
      </c>
      <c r="Y35" s="7"/>
      <c r="Z35" s="6">
        <f>ROUND(SUM(Z31:Z34),5)</f>
        <v>500</v>
      </c>
      <c r="AA35" s="7"/>
      <c r="AB35" s="6">
        <f>ROUND((X35-Z35),5)</f>
        <v>18328</v>
      </c>
      <c r="AC35" s="7"/>
      <c r="AD35" s="8">
        <f>ROUND(IF(Z35=0, IF(X35=0, 0, 1), X35/Z35),5)</f>
        <v>37.655999999999999</v>
      </c>
      <c r="AE35" s="7"/>
      <c r="AF35" s="6">
        <f>ROUND(SUM(AF31:AF34),5)</f>
        <v>5632.22</v>
      </c>
      <c r="AG35" s="7"/>
      <c r="AH35" s="6">
        <f>ROUND(SUM(AH31:AH34),5)</f>
        <v>500</v>
      </c>
      <c r="AI35" s="7"/>
      <c r="AJ35" s="6">
        <f>ROUND((AF35-AH35),5)</f>
        <v>5132.22</v>
      </c>
      <c r="AK35" s="7"/>
      <c r="AL35" s="8">
        <f>ROUND(IF(AH35=0, IF(AF35=0, 0, 1), AF35/AH35),5)</f>
        <v>11.26444</v>
      </c>
      <c r="AM35" s="7"/>
      <c r="AN35" s="6">
        <f>ROUND(SUM(AN31:AN34),5)</f>
        <v>1222.3599999999999</v>
      </c>
      <c r="AO35" s="7"/>
      <c r="AP35" s="6">
        <f>ROUND(SUM(AP31:AP34),5)</f>
        <v>500</v>
      </c>
      <c r="AQ35" s="7"/>
      <c r="AR35" s="6">
        <f>ROUND((AN35-AP35),5)</f>
        <v>722.36</v>
      </c>
      <c r="AS35" s="7"/>
      <c r="AT35" s="8">
        <f>ROUND(IF(AP35=0, IF(AN35=0, 0, 1), AN35/AP35),5)</f>
        <v>2.4447199999999998</v>
      </c>
      <c r="AU35" s="7"/>
      <c r="AV35" s="6">
        <f>ROUND(SUM(AV31:AV34),5)</f>
        <v>7661.5</v>
      </c>
      <c r="AW35" s="7"/>
      <c r="AX35" s="6">
        <f>ROUND(SUM(AX31:AX34),5)</f>
        <v>500</v>
      </c>
      <c r="AY35" s="7"/>
      <c r="AZ35" s="6">
        <f>ROUND((AV35-AX35),5)</f>
        <v>7161.5</v>
      </c>
      <c r="BA35" s="7"/>
      <c r="BB35" s="8">
        <f>ROUND(IF(AX35=0, IF(AV35=0, 0, 1), AV35/AX35),5)</f>
        <v>15.323</v>
      </c>
      <c r="BC35" s="7"/>
      <c r="BD35" s="6">
        <f>ROUND(SUM(BD31:BD34),5)</f>
        <v>1115.24</v>
      </c>
      <c r="BE35" s="7"/>
      <c r="BF35" s="6">
        <f>ROUND(SUM(BF31:BF34),5)</f>
        <v>500</v>
      </c>
      <c r="BG35" s="7"/>
      <c r="BH35" s="6">
        <f>ROUND((BD35-BF35),5)</f>
        <v>615.24</v>
      </c>
      <c r="BI35" s="7"/>
      <c r="BJ35" s="8">
        <f>ROUND(IF(BF35=0, IF(BD35=0, 0, 1), BD35/BF35),5)</f>
        <v>2.23048</v>
      </c>
      <c r="BK35" s="7"/>
      <c r="BL35" s="6">
        <f>ROUND(H35+P35+X35+AF35+AN35+AV35+BD35,5)</f>
        <v>66665.279999999999</v>
      </c>
      <c r="BM35" s="7"/>
      <c r="BN35" s="6">
        <f>ROUND(J35+R35+Z35+AH35+AP35+AX35+BF35,5)</f>
        <v>3500</v>
      </c>
      <c r="BO35" s="7"/>
      <c r="BP35" s="6">
        <f>ROUND((BL35-BN35),5)</f>
        <v>63165.279999999999</v>
      </c>
      <c r="BQ35" s="7"/>
      <c r="BR35" s="8">
        <f>ROUND(IF(BN35=0, IF(BL35=0, 0, 1), BL35/BN35),5)</f>
        <v>19.047219999999999</v>
      </c>
    </row>
    <row r="36" spans="1:70" x14ac:dyDescent="0.3">
      <c r="A36" s="2"/>
      <c r="B36" s="2"/>
      <c r="C36" s="2"/>
      <c r="D36" s="2"/>
      <c r="E36" s="2"/>
      <c r="F36" s="2" t="s">
        <v>45</v>
      </c>
      <c r="G36" s="2"/>
      <c r="H36" s="6">
        <v>0</v>
      </c>
      <c r="I36" s="7"/>
      <c r="J36" s="6">
        <v>0</v>
      </c>
      <c r="K36" s="7"/>
      <c r="L36" s="6">
        <f>ROUND((H36-J36),5)</f>
        <v>0</v>
      </c>
      <c r="M36" s="7"/>
      <c r="N36" s="8">
        <f>ROUND(IF(J36=0, IF(H36=0, 0, 1), H36/J36),5)</f>
        <v>0</v>
      </c>
      <c r="O36" s="7"/>
      <c r="P36" s="6">
        <v>0</v>
      </c>
      <c r="Q36" s="7"/>
      <c r="R36" s="6">
        <v>0</v>
      </c>
      <c r="S36" s="7"/>
      <c r="T36" s="6">
        <f>ROUND((P36-R36),5)</f>
        <v>0</v>
      </c>
      <c r="U36" s="7"/>
      <c r="V36" s="8">
        <f>ROUND(IF(R36=0, IF(P36=0, 0, 1), P36/R36),5)</f>
        <v>0</v>
      </c>
      <c r="W36" s="7"/>
      <c r="X36" s="6">
        <v>0</v>
      </c>
      <c r="Y36" s="7"/>
      <c r="Z36" s="6">
        <v>0</v>
      </c>
      <c r="AA36" s="7"/>
      <c r="AB36" s="6">
        <f>ROUND((X36-Z36),5)</f>
        <v>0</v>
      </c>
      <c r="AC36" s="7"/>
      <c r="AD36" s="8">
        <f>ROUND(IF(Z36=0, IF(X36=0, 0, 1), X36/Z36),5)</f>
        <v>0</v>
      </c>
      <c r="AE36" s="7"/>
      <c r="AF36" s="6">
        <v>0</v>
      </c>
      <c r="AG36" s="7"/>
      <c r="AH36" s="6">
        <v>0</v>
      </c>
      <c r="AI36" s="7"/>
      <c r="AJ36" s="6">
        <f>ROUND((AF36-AH36),5)</f>
        <v>0</v>
      </c>
      <c r="AK36" s="7"/>
      <c r="AL36" s="8">
        <f>ROUND(IF(AH36=0, IF(AF36=0, 0, 1), AF36/AH36),5)</f>
        <v>0</v>
      </c>
      <c r="AM36" s="7"/>
      <c r="AN36" s="6">
        <v>0</v>
      </c>
      <c r="AO36" s="7"/>
      <c r="AP36" s="6">
        <v>0</v>
      </c>
      <c r="AQ36" s="7"/>
      <c r="AR36" s="6">
        <f>ROUND((AN36-AP36),5)</f>
        <v>0</v>
      </c>
      <c r="AS36" s="7"/>
      <c r="AT36" s="8">
        <f>ROUND(IF(AP36=0, IF(AN36=0, 0, 1), AN36/AP36),5)</f>
        <v>0</v>
      </c>
      <c r="AU36" s="7"/>
      <c r="AV36" s="6">
        <v>0</v>
      </c>
      <c r="AW36" s="7"/>
      <c r="AX36" s="6">
        <v>0</v>
      </c>
      <c r="AY36" s="7"/>
      <c r="AZ36" s="6">
        <f>ROUND((AV36-AX36),5)</f>
        <v>0</v>
      </c>
      <c r="BA36" s="7"/>
      <c r="BB36" s="8">
        <f>ROUND(IF(AX36=0, IF(AV36=0, 0, 1), AV36/AX36),5)</f>
        <v>0</v>
      </c>
      <c r="BC36" s="7"/>
      <c r="BD36" s="6">
        <v>0</v>
      </c>
      <c r="BE36" s="7"/>
      <c r="BF36" s="6"/>
      <c r="BG36" s="7"/>
      <c r="BH36" s="6"/>
      <c r="BI36" s="7"/>
      <c r="BJ36" s="8"/>
      <c r="BK36" s="7"/>
      <c r="BL36" s="6">
        <f>ROUND(H36+P36+X36+AF36+AN36+AV36+BD36,5)</f>
        <v>0</v>
      </c>
      <c r="BM36" s="7"/>
      <c r="BN36" s="6">
        <f>ROUND(J36+R36+Z36+AH36+AP36+AX36+BF36,5)</f>
        <v>0</v>
      </c>
      <c r="BO36" s="7"/>
      <c r="BP36" s="6">
        <f>ROUND((BL36-BN36),5)</f>
        <v>0</v>
      </c>
      <c r="BQ36" s="7"/>
      <c r="BR36" s="8">
        <f>ROUND(IF(BN36=0, IF(BL36=0, 0, 1), BL36/BN36),5)</f>
        <v>0</v>
      </c>
    </row>
    <row r="37" spans="1:70" x14ac:dyDescent="0.3">
      <c r="A37" s="2"/>
      <c r="B37" s="2"/>
      <c r="C37" s="2"/>
      <c r="D37" s="2"/>
      <c r="E37" s="2"/>
      <c r="F37" s="2" t="s">
        <v>46</v>
      </c>
      <c r="G37" s="2"/>
      <c r="H37" s="6">
        <v>0</v>
      </c>
      <c r="I37" s="7"/>
      <c r="J37" s="6"/>
      <c r="K37" s="7"/>
      <c r="L37" s="6"/>
      <c r="M37" s="7"/>
      <c r="N37" s="8"/>
      <c r="O37" s="7"/>
      <c r="P37" s="6">
        <v>573.47</v>
      </c>
      <c r="Q37" s="7"/>
      <c r="R37" s="6"/>
      <c r="S37" s="7"/>
      <c r="T37" s="6"/>
      <c r="U37" s="7"/>
      <c r="V37" s="8"/>
      <c r="W37" s="7"/>
      <c r="X37" s="6">
        <v>1783.49</v>
      </c>
      <c r="Y37" s="7"/>
      <c r="Z37" s="6"/>
      <c r="AA37" s="7"/>
      <c r="AB37" s="6"/>
      <c r="AC37" s="7"/>
      <c r="AD37" s="8"/>
      <c r="AE37" s="7"/>
      <c r="AF37" s="6">
        <v>0</v>
      </c>
      <c r="AG37" s="7"/>
      <c r="AH37" s="6"/>
      <c r="AI37" s="7"/>
      <c r="AJ37" s="6"/>
      <c r="AK37" s="7"/>
      <c r="AL37" s="8"/>
      <c r="AM37" s="7"/>
      <c r="AN37" s="6">
        <v>0</v>
      </c>
      <c r="AO37" s="7"/>
      <c r="AP37" s="6"/>
      <c r="AQ37" s="7"/>
      <c r="AR37" s="6"/>
      <c r="AS37" s="7"/>
      <c r="AT37" s="8"/>
      <c r="AU37" s="7"/>
      <c r="AV37" s="6">
        <v>0</v>
      </c>
      <c r="AW37" s="7"/>
      <c r="AX37" s="6"/>
      <c r="AY37" s="7"/>
      <c r="AZ37" s="6"/>
      <c r="BA37" s="7"/>
      <c r="BB37" s="8"/>
      <c r="BC37" s="7"/>
      <c r="BD37" s="6">
        <v>0</v>
      </c>
      <c r="BE37" s="7"/>
      <c r="BF37" s="6"/>
      <c r="BG37" s="7"/>
      <c r="BH37" s="6"/>
      <c r="BI37" s="7"/>
      <c r="BJ37" s="8"/>
      <c r="BK37" s="7"/>
      <c r="BL37" s="6">
        <f>ROUND(H37+P37+X37+AF37+AN37+AV37+BD37,5)</f>
        <v>2356.96</v>
      </c>
      <c r="BM37" s="7"/>
      <c r="BN37" s="6"/>
      <c r="BO37" s="7"/>
      <c r="BP37" s="6"/>
      <c r="BQ37" s="7"/>
      <c r="BR37" s="8"/>
    </row>
    <row r="38" spans="1:70" x14ac:dyDescent="0.3">
      <c r="A38" s="2"/>
      <c r="B38" s="2"/>
      <c r="C38" s="2"/>
      <c r="D38" s="2"/>
      <c r="E38" s="2"/>
      <c r="F38" s="2" t="s">
        <v>47</v>
      </c>
      <c r="G38" s="2"/>
      <c r="H38" s="6">
        <v>0</v>
      </c>
      <c r="I38" s="7"/>
      <c r="J38" s="6"/>
      <c r="K38" s="7"/>
      <c r="L38" s="6"/>
      <c r="M38" s="7"/>
      <c r="N38" s="8"/>
      <c r="O38" s="7"/>
      <c r="P38" s="6">
        <v>7857</v>
      </c>
      <c r="Q38" s="7"/>
      <c r="R38" s="6"/>
      <c r="S38" s="7"/>
      <c r="T38" s="6"/>
      <c r="U38" s="7"/>
      <c r="V38" s="8"/>
      <c r="W38" s="7"/>
      <c r="X38" s="6">
        <v>56844</v>
      </c>
      <c r="Y38" s="7"/>
      <c r="Z38" s="6"/>
      <c r="AA38" s="7"/>
      <c r="AB38" s="6"/>
      <c r="AC38" s="7"/>
      <c r="AD38" s="8"/>
      <c r="AE38" s="7"/>
      <c r="AF38" s="6">
        <v>15221</v>
      </c>
      <c r="AG38" s="7"/>
      <c r="AH38" s="6"/>
      <c r="AI38" s="7"/>
      <c r="AJ38" s="6"/>
      <c r="AK38" s="7"/>
      <c r="AL38" s="8"/>
      <c r="AM38" s="7"/>
      <c r="AN38" s="6">
        <v>0</v>
      </c>
      <c r="AO38" s="7"/>
      <c r="AP38" s="6"/>
      <c r="AQ38" s="7"/>
      <c r="AR38" s="6"/>
      <c r="AS38" s="7"/>
      <c r="AT38" s="8"/>
      <c r="AU38" s="7"/>
      <c r="AV38" s="6">
        <v>0</v>
      </c>
      <c r="AW38" s="7"/>
      <c r="AX38" s="6"/>
      <c r="AY38" s="7"/>
      <c r="AZ38" s="6"/>
      <c r="BA38" s="7"/>
      <c r="BB38" s="8"/>
      <c r="BC38" s="7"/>
      <c r="BD38" s="6">
        <v>0</v>
      </c>
      <c r="BE38" s="7"/>
      <c r="BF38" s="6"/>
      <c r="BG38" s="7"/>
      <c r="BH38" s="6"/>
      <c r="BI38" s="7"/>
      <c r="BJ38" s="8"/>
      <c r="BK38" s="7"/>
      <c r="BL38" s="6">
        <f>ROUND(H38+P38+X38+AF38+AN38+AV38+BD38,5)</f>
        <v>79922</v>
      </c>
      <c r="BM38" s="7"/>
      <c r="BN38" s="6"/>
      <c r="BO38" s="7"/>
      <c r="BP38" s="6"/>
      <c r="BQ38" s="7"/>
      <c r="BR38" s="8"/>
    </row>
    <row r="39" spans="1:70" ht="15" thickBot="1" x14ac:dyDescent="0.35">
      <c r="A39" s="2"/>
      <c r="B39" s="2"/>
      <c r="C39" s="2"/>
      <c r="D39" s="2"/>
      <c r="E39" s="2"/>
      <c r="F39" s="2" t="s">
        <v>48</v>
      </c>
      <c r="G39" s="2"/>
      <c r="H39" s="9">
        <v>0</v>
      </c>
      <c r="I39" s="7"/>
      <c r="J39" s="9"/>
      <c r="K39" s="7"/>
      <c r="L39" s="9"/>
      <c r="M39" s="7"/>
      <c r="N39" s="14"/>
      <c r="O39" s="7"/>
      <c r="P39" s="9">
        <v>0</v>
      </c>
      <c r="Q39" s="7"/>
      <c r="R39" s="9"/>
      <c r="S39" s="7"/>
      <c r="T39" s="9"/>
      <c r="U39" s="7"/>
      <c r="V39" s="14"/>
      <c r="W39" s="7"/>
      <c r="X39" s="9">
        <v>903.92</v>
      </c>
      <c r="Y39" s="7"/>
      <c r="Z39" s="9"/>
      <c r="AA39" s="7"/>
      <c r="AB39" s="9"/>
      <c r="AC39" s="7"/>
      <c r="AD39" s="14"/>
      <c r="AE39" s="7"/>
      <c r="AF39" s="9">
        <v>0</v>
      </c>
      <c r="AG39" s="7"/>
      <c r="AH39" s="9"/>
      <c r="AI39" s="7"/>
      <c r="AJ39" s="9"/>
      <c r="AK39" s="7"/>
      <c r="AL39" s="14"/>
      <c r="AM39" s="7"/>
      <c r="AN39" s="9">
        <v>850</v>
      </c>
      <c r="AO39" s="7"/>
      <c r="AP39" s="9"/>
      <c r="AQ39" s="7"/>
      <c r="AR39" s="9"/>
      <c r="AS39" s="7"/>
      <c r="AT39" s="14"/>
      <c r="AU39" s="7"/>
      <c r="AV39" s="9">
        <v>0</v>
      </c>
      <c r="AW39" s="7"/>
      <c r="AX39" s="9"/>
      <c r="AY39" s="7"/>
      <c r="AZ39" s="9"/>
      <c r="BA39" s="7"/>
      <c r="BB39" s="14"/>
      <c r="BC39" s="7"/>
      <c r="BD39" s="9">
        <v>0</v>
      </c>
      <c r="BE39" s="7"/>
      <c r="BF39" s="9"/>
      <c r="BG39" s="7"/>
      <c r="BH39" s="9"/>
      <c r="BI39" s="7"/>
      <c r="BJ39" s="14"/>
      <c r="BK39" s="7"/>
      <c r="BL39" s="9">
        <f>ROUND(H39+P39+X39+AF39+AN39+AV39+BD39,5)</f>
        <v>1753.92</v>
      </c>
      <c r="BM39" s="7"/>
      <c r="BN39" s="9"/>
      <c r="BO39" s="7"/>
      <c r="BP39" s="9"/>
      <c r="BQ39" s="7"/>
      <c r="BR39" s="14"/>
    </row>
    <row r="40" spans="1:70" x14ac:dyDescent="0.3">
      <c r="A40" s="2"/>
      <c r="B40" s="2"/>
      <c r="C40" s="2"/>
      <c r="D40" s="2"/>
      <c r="E40" s="2" t="s">
        <v>49</v>
      </c>
      <c r="F40" s="2"/>
      <c r="G40" s="2"/>
      <c r="H40" s="6">
        <f>ROUND(H24+H30+SUM(H35:H39),5)</f>
        <v>26780.959999999999</v>
      </c>
      <c r="I40" s="7"/>
      <c r="J40" s="6">
        <f>ROUND(J24+J30+SUM(J35:J39),5)</f>
        <v>1975.01</v>
      </c>
      <c r="K40" s="7"/>
      <c r="L40" s="6">
        <f>ROUND((H40-J40),5)</f>
        <v>24805.95</v>
      </c>
      <c r="M40" s="7"/>
      <c r="N40" s="8">
        <f>ROUND(IF(J40=0, IF(H40=0, 0, 1), H40/J40),5)</f>
        <v>13.55991</v>
      </c>
      <c r="O40" s="7"/>
      <c r="P40" s="6">
        <f>ROUND(P24+P30+SUM(P35:P39),5)</f>
        <v>16727.47</v>
      </c>
      <c r="Q40" s="7"/>
      <c r="R40" s="6">
        <f>ROUND(R24+R30+SUM(R35:R39),5)</f>
        <v>1975.01</v>
      </c>
      <c r="S40" s="7"/>
      <c r="T40" s="6">
        <f>ROUND((P40-R40),5)</f>
        <v>14752.46</v>
      </c>
      <c r="U40" s="7"/>
      <c r="V40" s="8">
        <f>ROUND(IF(R40=0, IF(P40=0, 0, 1), P40/R40),5)</f>
        <v>8.4695599999999995</v>
      </c>
      <c r="W40" s="7"/>
      <c r="X40" s="6">
        <f>ROUND(X24+X30+SUM(X35:X39),5)</f>
        <v>80707.960000000006</v>
      </c>
      <c r="Y40" s="7"/>
      <c r="Z40" s="6">
        <f>ROUND(Z24+Z30+SUM(Z35:Z39),5)</f>
        <v>1975.01</v>
      </c>
      <c r="AA40" s="7"/>
      <c r="AB40" s="6">
        <f>ROUND((X40-Z40),5)</f>
        <v>78732.95</v>
      </c>
      <c r="AC40" s="7"/>
      <c r="AD40" s="8">
        <f>ROUND(IF(Z40=0, IF(X40=0, 0, 1), X40/Z40),5)</f>
        <v>40.864579999999997</v>
      </c>
      <c r="AE40" s="7"/>
      <c r="AF40" s="6">
        <f>ROUND(AF24+AF30+SUM(AF35:AF39),5)</f>
        <v>21983.200000000001</v>
      </c>
      <c r="AG40" s="7"/>
      <c r="AH40" s="6">
        <f>ROUND(AH24+AH30+SUM(AH35:AH39),5)</f>
        <v>1975.01</v>
      </c>
      <c r="AI40" s="7"/>
      <c r="AJ40" s="6">
        <f>ROUND((AF40-AH40),5)</f>
        <v>20008.189999999999</v>
      </c>
      <c r="AK40" s="7"/>
      <c r="AL40" s="8">
        <f>ROUND(IF(AH40=0, IF(AF40=0, 0, 1), AF40/AH40),5)</f>
        <v>11.13068</v>
      </c>
      <c r="AM40" s="7"/>
      <c r="AN40" s="6">
        <f>ROUND(AN24+AN30+SUM(AN35:AN39),5)</f>
        <v>3304.18</v>
      </c>
      <c r="AO40" s="7"/>
      <c r="AP40" s="6">
        <f>ROUND(AP24+AP30+SUM(AP35:AP39),5)</f>
        <v>1975.01</v>
      </c>
      <c r="AQ40" s="7"/>
      <c r="AR40" s="6">
        <f>ROUND((AN40-AP40),5)</f>
        <v>1329.17</v>
      </c>
      <c r="AS40" s="7"/>
      <c r="AT40" s="8">
        <f>ROUND(IF(AP40=0, IF(AN40=0, 0, 1), AN40/AP40),5)</f>
        <v>1.67299</v>
      </c>
      <c r="AU40" s="7"/>
      <c r="AV40" s="6">
        <f>ROUND(AV24+AV30+SUM(AV35:AV39),5)</f>
        <v>7661.5</v>
      </c>
      <c r="AW40" s="7"/>
      <c r="AX40" s="6">
        <f>ROUND(AX24+AX30+SUM(AX35:AX39),5)</f>
        <v>1975.01</v>
      </c>
      <c r="AY40" s="7"/>
      <c r="AZ40" s="6">
        <f>ROUND((AV40-AX40),5)</f>
        <v>5686.49</v>
      </c>
      <c r="BA40" s="7"/>
      <c r="BB40" s="8">
        <f>ROUND(IF(AX40=0, IF(AV40=0, 0, 1), AV40/AX40),5)</f>
        <v>3.8792200000000001</v>
      </c>
      <c r="BC40" s="7"/>
      <c r="BD40" s="6">
        <f>ROUND(BD24+BD30+SUM(BD35:BD39),5)</f>
        <v>2065.2399999999998</v>
      </c>
      <c r="BE40" s="7"/>
      <c r="BF40" s="6">
        <f>ROUND(BF24+BF30+SUM(BF35:BF39),5)</f>
        <v>1975.01</v>
      </c>
      <c r="BG40" s="7"/>
      <c r="BH40" s="6">
        <f>ROUND((BD40-BF40),5)</f>
        <v>90.23</v>
      </c>
      <c r="BI40" s="7"/>
      <c r="BJ40" s="8">
        <f>ROUND(IF(BF40=0, IF(BD40=0, 0, 1), BD40/BF40),5)</f>
        <v>1.04569</v>
      </c>
      <c r="BK40" s="7"/>
      <c r="BL40" s="6">
        <f>ROUND(H40+P40+X40+AF40+AN40+AV40+BD40,5)</f>
        <v>159230.51</v>
      </c>
      <c r="BM40" s="7"/>
      <c r="BN40" s="6">
        <f>ROUND(J40+R40+Z40+AH40+AP40+AX40+BF40,5)</f>
        <v>13825.07</v>
      </c>
      <c r="BO40" s="7"/>
      <c r="BP40" s="6">
        <f>ROUND((BL40-BN40),5)</f>
        <v>145405.44</v>
      </c>
      <c r="BQ40" s="7"/>
      <c r="BR40" s="8">
        <f>ROUND(IF(BN40=0, IF(BL40=0, 0, 1), BL40/BN40),5)</f>
        <v>11.517519999999999</v>
      </c>
    </row>
    <row r="41" spans="1:70" x14ac:dyDescent="0.3">
      <c r="A41" s="2"/>
      <c r="B41" s="2"/>
      <c r="C41" s="2"/>
      <c r="D41" s="2"/>
      <c r="E41" s="2" t="s">
        <v>50</v>
      </c>
      <c r="F41" s="2"/>
      <c r="G41" s="2"/>
      <c r="H41" s="6"/>
      <c r="I41" s="7"/>
      <c r="J41" s="6"/>
      <c r="K41" s="7"/>
      <c r="L41" s="6"/>
      <c r="M41" s="7"/>
      <c r="N41" s="8"/>
      <c r="O41" s="7"/>
      <c r="P41" s="6"/>
      <c r="Q41" s="7"/>
      <c r="R41" s="6"/>
      <c r="S41" s="7"/>
      <c r="T41" s="6"/>
      <c r="U41" s="7"/>
      <c r="V41" s="8"/>
      <c r="W41" s="7"/>
      <c r="X41" s="6"/>
      <c r="Y41" s="7"/>
      <c r="Z41" s="6"/>
      <c r="AA41" s="7"/>
      <c r="AB41" s="6"/>
      <c r="AC41" s="7"/>
      <c r="AD41" s="8"/>
      <c r="AE41" s="7"/>
      <c r="AF41" s="6"/>
      <c r="AG41" s="7"/>
      <c r="AH41" s="6"/>
      <c r="AI41" s="7"/>
      <c r="AJ41" s="6"/>
      <c r="AK41" s="7"/>
      <c r="AL41" s="8"/>
      <c r="AM41" s="7"/>
      <c r="AN41" s="6"/>
      <c r="AO41" s="7"/>
      <c r="AP41" s="6"/>
      <c r="AQ41" s="7"/>
      <c r="AR41" s="6"/>
      <c r="AS41" s="7"/>
      <c r="AT41" s="8"/>
      <c r="AU41" s="7"/>
      <c r="AV41" s="6"/>
      <c r="AW41" s="7"/>
      <c r="AX41" s="6"/>
      <c r="AY41" s="7"/>
      <c r="AZ41" s="6"/>
      <c r="BA41" s="7"/>
      <c r="BB41" s="8"/>
      <c r="BC41" s="7"/>
      <c r="BD41" s="6"/>
      <c r="BE41" s="7"/>
      <c r="BF41" s="6"/>
      <c r="BG41" s="7"/>
      <c r="BH41" s="6"/>
      <c r="BI41" s="7"/>
      <c r="BJ41" s="8"/>
      <c r="BK41" s="7"/>
      <c r="BL41" s="6"/>
      <c r="BM41" s="7"/>
      <c r="BN41" s="6"/>
      <c r="BO41" s="7"/>
      <c r="BP41" s="6"/>
      <c r="BQ41" s="7"/>
      <c r="BR41" s="8"/>
    </row>
    <row r="42" spans="1:70" x14ac:dyDescent="0.3">
      <c r="A42" s="2"/>
      <c r="B42" s="2"/>
      <c r="C42" s="2"/>
      <c r="D42" s="2"/>
      <c r="E42" s="2"/>
      <c r="F42" s="2" t="s">
        <v>51</v>
      </c>
      <c r="G42" s="2"/>
      <c r="H42" s="6">
        <v>149.19999999999999</v>
      </c>
      <c r="I42" s="7"/>
      <c r="J42" s="6"/>
      <c r="K42" s="7"/>
      <c r="L42" s="6"/>
      <c r="M42" s="7"/>
      <c r="N42" s="8"/>
      <c r="O42" s="7"/>
      <c r="P42" s="6">
        <v>0</v>
      </c>
      <c r="Q42" s="7"/>
      <c r="R42" s="6"/>
      <c r="S42" s="7"/>
      <c r="T42" s="6"/>
      <c r="U42" s="7"/>
      <c r="V42" s="8"/>
      <c r="W42" s="7"/>
      <c r="X42" s="6">
        <v>120.42</v>
      </c>
      <c r="Y42" s="7"/>
      <c r="Z42" s="6"/>
      <c r="AA42" s="7"/>
      <c r="AB42" s="6"/>
      <c r="AC42" s="7"/>
      <c r="AD42" s="8"/>
      <c r="AE42" s="7"/>
      <c r="AF42" s="6">
        <v>174.51</v>
      </c>
      <c r="AG42" s="7"/>
      <c r="AH42" s="6"/>
      <c r="AI42" s="7"/>
      <c r="AJ42" s="6"/>
      <c r="AK42" s="7"/>
      <c r="AL42" s="8"/>
      <c r="AM42" s="7"/>
      <c r="AN42" s="6">
        <v>43.98</v>
      </c>
      <c r="AO42" s="7"/>
      <c r="AP42" s="6"/>
      <c r="AQ42" s="7"/>
      <c r="AR42" s="6"/>
      <c r="AS42" s="7"/>
      <c r="AT42" s="8"/>
      <c r="AU42" s="7"/>
      <c r="AV42" s="6">
        <v>0</v>
      </c>
      <c r="AW42" s="7"/>
      <c r="AX42" s="6"/>
      <c r="AY42" s="7"/>
      <c r="AZ42" s="6"/>
      <c r="BA42" s="7"/>
      <c r="BB42" s="8"/>
      <c r="BC42" s="7"/>
      <c r="BD42" s="6">
        <v>24.99</v>
      </c>
      <c r="BE42" s="7"/>
      <c r="BF42" s="6"/>
      <c r="BG42" s="7"/>
      <c r="BH42" s="6"/>
      <c r="BI42" s="7"/>
      <c r="BJ42" s="8"/>
      <c r="BK42" s="7"/>
      <c r="BL42" s="6">
        <f>ROUND(H42+P42+X42+AF42+AN42+AV42+BD42,5)</f>
        <v>513.1</v>
      </c>
      <c r="BM42" s="7"/>
      <c r="BN42" s="6"/>
      <c r="BO42" s="7"/>
      <c r="BP42" s="6"/>
      <c r="BQ42" s="7"/>
      <c r="BR42" s="8"/>
    </row>
    <row r="43" spans="1:70" x14ac:dyDescent="0.3">
      <c r="A43" s="2"/>
      <c r="B43" s="2"/>
      <c r="C43" s="2"/>
      <c r="D43" s="2"/>
      <c r="E43" s="2"/>
      <c r="F43" s="2" t="s">
        <v>52</v>
      </c>
      <c r="G43" s="2"/>
      <c r="H43" s="6">
        <v>0</v>
      </c>
      <c r="I43" s="7"/>
      <c r="J43" s="6"/>
      <c r="K43" s="7"/>
      <c r="L43" s="6"/>
      <c r="M43" s="7"/>
      <c r="N43" s="8"/>
      <c r="O43" s="7"/>
      <c r="P43" s="6">
        <v>0</v>
      </c>
      <c r="Q43" s="7"/>
      <c r="R43" s="6"/>
      <c r="S43" s="7"/>
      <c r="T43" s="6"/>
      <c r="U43" s="7"/>
      <c r="V43" s="8"/>
      <c r="W43" s="7"/>
      <c r="X43" s="6">
        <v>27.36</v>
      </c>
      <c r="Y43" s="7"/>
      <c r="Z43" s="6"/>
      <c r="AA43" s="7"/>
      <c r="AB43" s="6"/>
      <c r="AC43" s="7"/>
      <c r="AD43" s="8"/>
      <c r="AE43" s="7"/>
      <c r="AF43" s="6">
        <v>0</v>
      </c>
      <c r="AG43" s="7"/>
      <c r="AH43" s="6"/>
      <c r="AI43" s="7"/>
      <c r="AJ43" s="6"/>
      <c r="AK43" s="7"/>
      <c r="AL43" s="8"/>
      <c r="AM43" s="7"/>
      <c r="AN43" s="6">
        <v>0</v>
      </c>
      <c r="AO43" s="7"/>
      <c r="AP43" s="6"/>
      <c r="AQ43" s="7"/>
      <c r="AR43" s="6"/>
      <c r="AS43" s="7"/>
      <c r="AT43" s="8"/>
      <c r="AU43" s="7"/>
      <c r="AV43" s="6">
        <v>0</v>
      </c>
      <c r="AW43" s="7"/>
      <c r="AX43" s="6"/>
      <c r="AY43" s="7"/>
      <c r="AZ43" s="6"/>
      <c r="BA43" s="7"/>
      <c r="BB43" s="8"/>
      <c r="BC43" s="7"/>
      <c r="BD43" s="6">
        <v>12</v>
      </c>
      <c r="BE43" s="7"/>
      <c r="BF43" s="6"/>
      <c r="BG43" s="7"/>
      <c r="BH43" s="6"/>
      <c r="BI43" s="7"/>
      <c r="BJ43" s="8"/>
      <c r="BK43" s="7"/>
      <c r="BL43" s="6">
        <f>ROUND(H43+P43+X43+AF43+AN43+AV43+BD43,5)</f>
        <v>39.36</v>
      </c>
      <c r="BM43" s="7"/>
      <c r="BN43" s="6"/>
      <c r="BO43" s="7"/>
      <c r="BP43" s="6"/>
      <c r="BQ43" s="7"/>
      <c r="BR43" s="8"/>
    </row>
    <row r="44" spans="1:70" x14ac:dyDescent="0.3">
      <c r="A44" s="2"/>
      <c r="B44" s="2"/>
      <c r="C44" s="2"/>
      <c r="D44" s="2"/>
      <c r="E44" s="2"/>
      <c r="F44" s="2" t="s">
        <v>53</v>
      </c>
      <c r="G44" s="2"/>
      <c r="H44" s="6"/>
      <c r="I44" s="7"/>
      <c r="J44" s="6"/>
      <c r="K44" s="7"/>
      <c r="L44" s="6"/>
      <c r="M44" s="7"/>
      <c r="N44" s="8"/>
      <c r="O44" s="7"/>
      <c r="P44" s="6"/>
      <c r="Q44" s="7"/>
      <c r="R44" s="6"/>
      <c r="S44" s="7"/>
      <c r="T44" s="6"/>
      <c r="U44" s="7"/>
      <c r="V44" s="8"/>
      <c r="W44" s="7"/>
      <c r="X44" s="6"/>
      <c r="Y44" s="7"/>
      <c r="Z44" s="6"/>
      <c r="AA44" s="7"/>
      <c r="AB44" s="6"/>
      <c r="AC44" s="7"/>
      <c r="AD44" s="8"/>
      <c r="AE44" s="7"/>
      <c r="AF44" s="6"/>
      <c r="AG44" s="7"/>
      <c r="AH44" s="6"/>
      <c r="AI44" s="7"/>
      <c r="AJ44" s="6"/>
      <c r="AK44" s="7"/>
      <c r="AL44" s="8"/>
      <c r="AM44" s="7"/>
      <c r="AN44" s="6"/>
      <c r="AO44" s="7"/>
      <c r="AP44" s="6"/>
      <c r="AQ44" s="7"/>
      <c r="AR44" s="6"/>
      <c r="AS44" s="7"/>
      <c r="AT44" s="8"/>
      <c r="AU44" s="7"/>
      <c r="AV44" s="6"/>
      <c r="AW44" s="7"/>
      <c r="AX44" s="6"/>
      <c r="AY44" s="7"/>
      <c r="AZ44" s="6"/>
      <c r="BA44" s="7"/>
      <c r="BB44" s="8"/>
      <c r="BC44" s="7"/>
      <c r="BD44" s="6"/>
      <c r="BE44" s="7"/>
      <c r="BF44" s="6"/>
      <c r="BG44" s="7"/>
      <c r="BH44" s="6"/>
      <c r="BI44" s="7"/>
      <c r="BJ44" s="8"/>
      <c r="BK44" s="7"/>
      <c r="BL44" s="6"/>
      <c r="BM44" s="7"/>
      <c r="BN44" s="6"/>
      <c r="BO44" s="7"/>
      <c r="BP44" s="6"/>
      <c r="BQ44" s="7"/>
      <c r="BR44" s="8"/>
    </row>
    <row r="45" spans="1:70" ht="15" thickBot="1" x14ac:dyDescent="0.35">
      <c r="A45" s="2"/>
      <c r="B45" s="2"/>
      <c r="C45" s="2"/>
      <c r="D45" s="2"/>
      <c r="E45" s="2"/>
      <c r="F45" s="2"/>
      <c r="G45" s="2" t="s">
        <v>54</v>
      </c>
      <c r="H45" s="9">
        <v>0</v>
      </c>
      <c r="I45" s="7"/>
      <c r="J45" s="9">
        <v>875</v>
      </c>
      <c r="K45" s="7"/>
      <c r="L45" s="9">
        <f>ROUND((H45-J45),5)</f>
        <v>-875</v>
      </c>
      <c r="M45" s="7"/>
      <c r="N45" s="14">
        <f>ROUND(IF(J45=0, IF(H45=0, 0, 1), H45/J45),5)</f>
        <v>0</v>
      </c>
      <c r="O45" s="7"/>
      <c r="P45" s="9">
        <v>0</v>
      </c>
      <c r="Q45" s="7"/>
      <c r="R45" s="9">
        <v>875</v>
      </c>
      <c r="S45" s="7"/>
      <c r="T45" s="9">
        <f>ROUND((P45-R45),5)</f>
        <v>-875</v>
      </c>
      <c r="U45" s="7"/>
      <c r="V45" s="14">
        <f>ROUND(IF(R45=0, IF(P45=0, 0, 1), P45/R45),5)</f>
        <v>0</v>
      </c>
      <c r="W45" s="7"/>
      <c r="X45" s="9">
        <v>0</v>
      </c>
      <c r="Y45" s="7"/>
      <c r="Z45" s="9">
        <v>875</v>
      </c>
      <c r="AA45" s="7"/>
      <c r="AB45" s="9">
        <f>ROUND((X45-Z45),5)</f>
        <v>-875</v>
      </c>
      <c r="AC45" s="7"/>
      <c r="AD45" s="14">
        <f>ROUND(IF(Z45=0, IF(X45=0, 0, 1), X45/Z45),5)</f>
        <v>0</v>
      </c>
      <c r="AE45" s="7"/>
      <c r="AF45" s="9">
        <v>0</v>
      </c>
      <c r="AG45" s="7"/>
      <c r="AH45" s="9">
        <v>875</v>
      </c>
      <c r="AI45" s="7"/>
      <c r="AJ45" s="9">
        <f>ROUND((AF45-AH45),5)</f>
        <v>-875</v>
      </c>
      <c r="AK45" s="7"/>
      <c r="AL45" s="14">
        <f>ROUND(IF(AH45=0, IF(AF45=0, 0, 1), AF45/AH45),5)</f>
        <v>0</v>
      </c>
      <c r="AM45" s="7"/>
      <c r="AN45" s="9">
        <v>0</v>
      </c>
      <c r="AO45" s="7"/>
      <c r="AP45" s="9">
        <v>875</v>
      </c>
      <c r="AQ45" s="7"/>
      <c r="AR45" s="9">
        <f>ROUND((AN45-AP45),5)</f>
        <v>-875</v>
      </c>
      <c r="AS45" s="7"/>
      <c r="AT45" s="14">
        <f>ROUND(IF(AP45=0, IF(AN45=0, 0, 1), AN45/AP45),5)</f>
        <v>0</v>
      </c>
      <c r="AU45" s="7"/>
      <c r="AV45" s="9">
        <v>0</v>
      </c>
      <c r="AW45" s="7"/>
      <c r="AX45" s="9">
        <v>875</v>
      </c>
      <c r="AY45" s="7"/>
      <c r="AZ45" s="9">
        <f>ROUND((AV45-AX45),5)</f>
        <v>-875</v>
      </c>
      <c r="BA45" s="7"/>
      <c r="BB45" s="14">
        <f>ROUND(IF(AX45=0, IF(AV45=0, 0, 1), AV45/AX45),5)</f>
        <v>0</v>
      </c>
      <c r="BC45" s="7"/>
      <c r="BD45" s="9">
        <v>0</v>
      </c>
      <c r="BE45" s="7"/>
      <c r="BF45" s="9">
        <v>875</v>
      </c>
      <c r="BG45" s="7"/>
      <c r="BH45" s="9">
        <f>ROUND((BD45-BF45),5)</f>
        <v>-875</v>
      </c>
      <c r="BI45" s="7"/>
      <c r="BJ45" s="14">
        <f>ROUND(IF(BF45=0, IF(BD45=0, 0, 1), BD45/BF45),5)</f>
        <v>0</v>
      </c>
      <c r="BK45" s="7"/>
      <c r="BL45" s="9">
        <f>ROUND(H45+P45+X45+AF45+AN45+AV45+BD45,5)</f>
        <v>0</v>
      </c>
      <c r="BM45" s="7"/>
      <c r="BN45" s="9">
        <f>ROUND(J45+R45+Z45+AH45+AP45+AX45+BF45,5)</f>
        <v>6125</v>
      </c>
      <c r="BO45" s="7"/>
      <c r="BP45" s="9">
        <f>ROUND((BL45-BN45),5)</f>
        <v>-6125</v>
      </c>
      <c r="BQ45" s="7"/>
      <c r="BR45" s="14">
        <f>ROUND(IF(BN45=0, IF(BL45=0, 0, 1), BL45/BN45),5)</f>
        <v>0</v>
      </c>
    </row>
    <row r="46" spans="1:70" x14ac:dyDescent="0.3">
      <c r="A46" s="2"/>
      <c r="B46" s="2"/>
      <c r="C46" s="2"/>
      <c r="D46" s="2"/>
      <c r="E46" s="2"/>
      <c r="F46" s="2" t="s">
        <v>55</v>
      </c>
      <c r="G46" s="2"/>
      <c r="H46" s="6">
        <f>ROUND(SUM(H44:H45),5)</f>
        <v>0</v>
      </c>
      <c r="I46" s="7"/>
      <c r="J46" s="6">
        <f>ROUND(SUM(J44:J45),5)</f>
        <v>875</v>
      </c>
      <c r="K46" s="7"/>
      <c r="L46" s="6">
        <f>ROUND((H46-J46),5)</f>
        <v>-875</v>
      </c>
      <c r="M46" s="7"/>
      <c r="N46" s="8">
        <f>ROUND(IF(J46=0, IF(H46=0, 0, 1), H46/J46),5)</f>
        <v>0</v>
      </c>
      <c r="O46" s="7"/>
      <c r="P46" s="6">
        <f>ROUND(SUM(P44:P45),5)</f>
        <v>0</v>
      </c>
      <c r="Q46" s="7"/>
      <c r="R46" s="6">
        <f>ROUND(SUM(R44:R45),5)</f>
        <v>875</v>
      </c>
      <c r="S46" s="7"/>
      <c r="T46" s="6">
        <f>ROUND((P46-R46),5)</f>
        <v>-875</v>
      </c>
      <c r="U46" s="7"/>
      <c r="V46" s="8">
        <f>ROUND(IF(R46=0, IF(P46=0, 0, 1), P46/R46),5)</f>
        <v>0</v>
      </c>
      <c r="W46" s="7"/>
      <c r="X46" s="6">
        <f>ROUND(SUM(X44:X45),5)</f>
        <v>0</v>
      </c>
      <c r="Y46" s="7"/>
      <c r="Z46" s="6">
        <f>ROUND(SUM(Z44:Z45),5)</f>
        <v>875</v>
      </c>
      <c r="AA46" s="7"/>
      <c r="AB46" s="6">
        <f>ROUND((X46-Z46),5)</f>
        <v>-875</v>
      </c>
      <c r="AC46" s="7"/>
      <c r="AD46" s="8">
        <f>ROUND(IF(Z46=0, IF(X46=0, 0, 1), X46/Z46),5)</f>
        <v>0</v>
      </c>
      <c r="AE46" s="7"/>
      <c r="AF46" s="6">
        <f>ROUND(SUM(AF44:AF45),5)</f>
        <v>0</v>
      </c>
      <c r="AG46" s="7"/>
      <c r="AH46" s="6">
        <f>ROUND(SUM(AH44:AH45),5)</f>
        <v>875</v>
      </c>
      <c r="AI46" s="7"/>
      <c r="AJ46" s="6">
        <f>ROUND((AF46-AH46),5)</f>
        <v>-875</v>
      </c>
      <c r="AK46" s="7"/>
      <c r="AL46" s="8">
        <f>ROUND(IF(AH46=0, IF(AF46=0, 0, 1), AF46/AH46),5)</f>
        <v>0</v>
      </c>
      <c r="AM46" s="7"/>
      <c r="AN46" s="6">
        <f>ROUND(SUM(AN44:AN45),5)</f>
        <v>0</v>
      </c>
      <c r="AO46" s="7"/>
      <c r="AP46" s="6">
        <f>ROUND(SUM(AP44:AP45),5)</f>
        <v>875</v>
      </c>
      <c r="AQ46" s="7"/>
      <c r="AR46" s="6">
        <f>ROUND((AN46-AP46),5)</f>
        <v>-875</v>
      </c>
      <c r="AS46" s="7"/>
      <c r="AT46" s="8">
        <f>ROUND(IF(AP46=0, IF(AN46=0, 0, 1), AN46/AP46),5)</f>
        <v>0</v>
      </c>
      <c r="AU46" s="7"/>
      <c r="AV46" s="6">
        <f>ROUND(SUM(AV44:AV45),5)</f>
        <v>0</v>
      </c>
      <c r="AW46" s="7"/>
      <c r="AX46" s="6">
        <f>ROUND(SUM(AX44:AX45),5)</f>
        <v>875</v>
      </c>
      <c r="AY46" s="7"/>
      <c r="AZ46" s="6">
        <f>ROUND((AV46-AX46),5)</f>
        <v>-875</v>
      </c>
      <c r="BA46" s="7"/>
      <c r="BB46" s="8">
        <f>ROUND(IF(AX46=0, IF(AV46=0, 0, 1), AV46/AX46),5)</f>
        <v>0</v>
      </c>
      <c r="BC46" s="7"/>
      <c r="BD46" s="6">
        <f>ROUND(SUM(BD44:BD45),5)</f>
        <v>0</v>
      </c>
      <c r="BE46" s="7"/>
      <c r="BF46" s="6">
        <f>ROUND(SUM(BF44:BF45),5)</f>
        <v>875</v>
      </c>
      <c r="BG46" s="7"/>
      <c r="BH46" s="6">
        <f>ROUND((BD46-BF46),5)</f>
        <v>-875</v>
      </c>
      <c r="BI46" s="7"/>
      <c r="BJ46" s="8">
        <f>ROUND(IF(BF46=0, IF(BD46=0, 0, 1), BD46/BF46),5)</f>
        <v>0</v>
      </c>
      <c r="BK46" s="7"/>
      <c r="BL46" s="6">
        <f>ROUND(H46+P46+X46+AF46+AN46+AV46+BD46,5)</f>
        <v>0</v>
      </c>
      <c r="BM46" s="7"/>
      <c r="BN46" s="6">
        <f>ROUND(J46+R46+Z46+AH46+AP46+AX46+BF46,5)</f>
        <v>6125</v>
      </c>
      <c r="BO46" s="7"/>
      <c r="BP46" s="6">
        <f>ROUND((BL46-BN46),5)</f>
        <v>-6125</v>
      </c>
      <c r="BQ46" s="7"/>
      <c r="BR46" s="8">
        <f>ROUND(IF(BN46=0, IF(BL46=0, 0, 1), BL46/BN46),5)</f>
        <v>0</v>
      </c>
    </row>
    <row r="47" spans="1:70" x14ac:dyDescent="0.3">
      <c r="A47" s="2"/>
      <c r="B47" s="2"/>
      <c r="C47" s="2"/>
      <c r="D47" s="2"/>
      <c r="E47" s="2"/>
      <c r="F47" s="2" t="s">
        <v>56</v>
      </c>
      <c r="G47" s="2"/>
      <c r="H47" s="6">
        <v>0</v>
      </c>
      <c r="I47" s="7"/>
      <c r="J47" s="6"/>
      <c r="K47" s="7"/>
      <c r="L47" s="6"/>
      <c r="M47" s="7"/>
      <c r="N47" s="8"/>
      <c r="O47" s="7"/>
      <c r="P47" s="6">
        <v>25</v>
      </c>
      <c r="Q47" s="7"/>
      <c r="R47" s="6"/>
      <c r="S47" s="7"/>
      <c r="T47" s="6"/>
      <c r="U47" s="7"/>
      <c r="V47" s="8"/>
      <c r="W47" s="7"/>
      <c r="X47" s="6">
        <v>0</v>
      </c>
      <c r="Y47" s="7"/>
      <c r="Z47" s="6"/>
      <c r="AA47" s="7"/>
      <c r="AB47" s="6"/>
      <c r="AC47" s="7"/>
      <c r="AD47" s="8"/>
      <c r="AE47" s="7"/>
      <c r="AF47" s="6">
        <v>75</v>
      </c>
      <c r="AG47" s="7"/>
      <c r="AH47" s="6"/>
      <c r="AI47" s="7"/>
      <c r="AJ47" s="6"/>
      <c r="AK47" s="7"/>
      <c r="AL47" s="8"/>
      <c r="AM47" s="7"/>
      <c r="AN47" s="6">
        <v>0</v>
      </c>
      <c r="AO47" s="7"/>
      <c r="AP47" s="6"/>
      <c r="AQ47" s="7"/>
      <c r="AR47" s="6"/>
      <c r="AS47" s="7"/>
      <c r="AT47" s="8"/>
      <c r="AU47" s="7"/>
      <c r="AV47" s="6">
        <v>75</v>
      </c>
      <c r="AW47" s="7"/>
      <c r="AX47" s="6"/>
      <c r="AY47" s="7"/>
      <c r="AZ47" s="6"/>
      <c r="BA47" s="7"/>
      <c r="BB47" s="8"/>
      <c r="BC47" s="7"/>
      <c r="BD47" s="6">
        <v>0</v>
      </c>
      <c r="BE47" s="7"/>
      <c r="BF47" s="6"/>
      <c r="BG47" s="7"/>
      <c r="BH47" s="6"/>
      <c r="BI47" s="7"/>
      <c r="BJ47" s="8"/>
      <c r="BK47" s="7"/>
      <c r="BL47" s="6">
        <f>ROUND(H47+P47+X47+AF47+AN47+AV47+BD47,5)</f>
        <v>175</v>
      </c>
      <c r="BM47" s="7"/>
      <c r="BN47" s="6"/>
      <c r="BO47" s="7"/>
      <c r="BP47" s="6"/>
      <c r="BQ47" s="7"/>
      <c r="BR47" s="8"/>
    </row>
    <row r="48" spans="1:70" ht="15" thickBot="1" x14ac:dyDescent="0.35">
      <c r="A48" s="2"/>
      <c r="B48" s="2"/>
      <c r="C48" s="2"/>
      <c r="D48" s="2"/>
      <c r="E48" s="2"/>
      <c r="F48" s="2" t="s">
        <v>57</v>
      </c>
      <c r="G48" s="2"/>
      <c r="H48" s="9">
        <v>0</v>
      </c>
      <c r="I48" s="7"/>
      <c r="J48" s="9">
        <v>16.670000000000002</v>
      </c>
      <c r="K48" s="7"/>
      <c r="L48" s="9">
        <f>ROUND((H48-J48),5)</f>
        <v>-16.670000000000002</v>
      </c>
      <c r="M48" s="7"/>
      <c r="N48" s="14">
        <f>ROUND(IF(J48=0, IF(H48=0, 0, 1), H48/J48),5)</f>
        <v>0</v>
      </c>
      <c r="O48" s="7"/>
      <c r="P48" s="9">
        <v>0</v>
      </c>
      <c r="Q48" s="7"/>
      <c r="R48" s="9">
        <v>16.670000000000002</v>
      </c>
      <c r="S48" s="7"/>
      <c r="T48" s="9">
        <f>ROUND((P48-R48),5)</f>
        <v>-16.670000000000002</v>
      </c>
      <c r="U48" s="7"/>
      <c r="V48" s="14">
        <f>ROUND(IF(R48=0, IF(P48=0, 0, 1), P48/R48),5)</f>
        <v>0</v>
      </c>
      <c r="W48" s="7"/>
      <c r="X48" s="9">
        <v>0</v>
      </c>
      <c r="Y48" s="7"/>
      <c r="Z48" s="9">
        <v>16.670000000000002</v>
      </c>
      <c r="AA48" s="7"/>
      <c r="AB48" s="9">
        <f>ROUND((X48-Z48),5)</f>
        <v>-16.670000000000002</v>
      </c>
      <c r="AC48" s="7"/>
      <c r="AD48" s="14">
        <f>ROUND(IF(Z48=0, IF(X48=0, 0, 1), X48/Z48),5)</f>
        <v>0</v>
      </c>
      <c r="AE48" s="7"/>
      <c r="AF48" s="9">
        <v>0</v>
      </c>
      <c r="AG48" s="7"/>
      <c r="AH48" s="9">
        <v>16.670000000000002</v>
      </c>
      <c r="AI48" s="7"/>
      <c r="AJ48" s="9">
        <f>ROUND((AF48-AH48),5)</f>
        <v>-16.670000000000002</v>
      </c>
      <c r="AK48" s="7"/>
      <c r="AL48" s="14">
        <f>ROUND(IF(AH48=0, IF(AF48=0, 0, 1), AF48/AH48),5)</f>
        <v>0</v>
      </c>
      <c r="AM48" s="7"/>
      <c r="AN48" s="9">
        <v>0</v>
      </c>
      <c r="AO48" s="7"/>
      <c r="AP48" s="9">
        <v>16.670000000000002</v>
      </c>
      <c r="AQ48" s="7"/>
      <c r="AR48" s="9">
        <f>ROUND((AN48-AP48),5)</f>
        <v>-16.670000000000002</v>
      </c>
      <c r="AS48" s="7"/>
      <c r="AT48" s="14">
        <f>ROUND(IF(AP48=0, IF(AN48=0, 0, 1), AN48/AP48),5)</f>
        <v>0</v>
      </c>
      <c r="AU48" s="7"/>
      <c r="AV48" s="9">
        <v>0</v>
      </c>
      <c r="AW48" s="7"/>
      <c r="AX48" s="9">
        <v>16.670000000000002</v>
      </c>
      <c r="AY48" s="7"/>
      <c r="AZ48" s="9">
        <f>ROUND((AV48-AX48),5)</f>
        <v>-16.670000000000002</v>
      </c>
      <c r="BA48" s="7"/>
      <c r="BB48" s="14">
        <f>ROUND(IF(AX48=0, IF(AV48=0, 0, 1), AV48/AX48),5)</f>
        <v>0</v>
      </c>
      <c r="BC48" s="7"/>
      <c r="BD48" s="9">
        <v>0</v>
      </c>
      <c r="BE48" s="7"/>
      <c r="BF48" s="9">
        <v>16.670000000000002</v>
      </c>
      <c r="BG48" s="7"/>
      <c r="BH48" s="9">
        <f>ROUND((BD48-BF48),5)</f>
        <v>-16.670000000000002</v>
      </c>
      <c r="BI48" s="7"/>
      <c r="BJ48" s="14">
        <f>ROUND(IF(BF48=0, IF(BD48=0, 0, 1), BD48/BF48),5)</f>
        <v>0</v>
      </c>
      <c r="BK48" s="7"/>
      <c r="BL48" s="9">
        <f>ROUND(H48+P48+X48+AF48+AN48+AV48+BD48,5)</f>
        <v>0</v>
      </c>
      <c r="BM48" s="7"/>
      <c r="BN48" s="9">
        <f>ROUND(J48+R48+Z48+AH48+AP48+AX48+BF48,5)</f>
        <v>116.69</v>
      </c>
      <c r="BO48" s="7"/>
      <c r="BP48" s="9">
        <f>ROUND((BL48-BN48),5)</f>
        <v>-116.69</v>
      </c>
      <c r="BQ48" s="7"/>
      <c r="BR48" s="14">
        <f>ROUND(IF(BN48=0, IF(BL48=0, 0, 1), BL48/BN48),5)</f>
        <v>0</v>
      </c>
    </row>
    <row r="49" spans="1:70" x14ac:dyDescent="0.3">
      <c r="A49" s="2"/>
      <c r="B49" s="2"/>
      <c r="C49" s="2"/>
      <c r="D49" s="2"/>
      <c r="E49" s="2" t="s">
        <v>58</v>
      </c>
      <c r="F49" s="2"/>
      <c r="G49" s="2"/>
      <c r="H49" s="6">
        <f>ROUND(SUM(H41:H43)+SUM(H46:H48),5)</f>
        <v>149.19999999999999</v>
      </c>
      <c r="I49" s="7"/>
      <c r="J49" s="6">
        <f>ROUND(SUM(J41:J43)+SUM(J46:J48),5)</f>
        <v>891.67</v>
      </c>
      <c r="K49" s="7"/>
      <c r="L49" s="6">
        <f>ROUND((H49-J49),5)</f>
        <v>-742.47</v>
      </c>
      <c r="M49" s="7"/>
      <c r="N49" s="8">
        <f>ROUND(IF(J49=0, IF(H49=0, 0, 1), H49/J49),5)</f>
        <v>0.16733000000000001</v>
      </c>
      <c r="O49" s="7"/>
      <c r="P49" s="6">
        <f>ROUND(SUM(P41:P43)+SUM(P46:P48),5)</f>
        <v>25</v>
      </c>
      <c r="Q49" s="7"/>
      <c r="R49" s="6">
        <f>ROUND(SUM(R41:R43)+SUM(R46:R48),5)</f>
        <v>891.67</v>
      </c>
      <c r="S49" s="7"/>
      <c r="T49" s="6">
        <f>ROUND((P49-R49),5)</f>
        <v>-866.67</v>
      </c>
      <c r="U49" s="7"/>
      <c r="V49" s="8">
        <f>ROUND(IF(R49=0, IF(P49=0, 0, 1), P49/R49),5)</f>
        <v>2.8039999999999999E-2</v>
      </c>
      <c r="W49" s="7"/>
      <c r="X49" s="6">
        <f>ROUND(SUM(X41:X43)+SUM(X46:X48),5)</f>
        <v>147.78</v>
      </c>
      <c r="Y49" s="7"/>
      <c r="Z49" s="6">
        <f>ROUND(SUM(Z41:Z43)+SUM(Z46:Z48),5)</f>
        <v>891.67</v>
      </c>
      <c r="AA49" s="7"/>
      <c r="AB49" s="6">
        <f>ROUND((X49-Z49),5)</f>
        <v>-743.89</v>
      </c>
      <c r="AC49" s="7"/>
      <c r="AD49" s="8">
        <f>ROUND(IF(Z49=0, IF(X49=0, 0, 1), X49/Z49),5)</f>
        <v>0.16572999999999999</v>
      </c>
      <c r="AE49" s="7"/>
      <c r="AF49" s="6">
        <f>ROUND(SUM(AF41:AF43)+SUM(AF46:AF48),5)</f>
        <v>249.51</v>
      </c>
      <c r="AG49" s="7"/>
      <c r="AH49" s="6">
        <f>ROUND(SUM(AH41:AH43)+SUM(AH46:AH48),5)</f>
        <v>891.67</v>
      </c>
      <c r="AI49" s="7"/>
      <c r="AJ49" s="6">
        <f>ROUND((AF49-AH49),5)</f>
        <v>-642.16</v>
      </c>
      <c r="AK49" s="7"/>
      <c r="AL49" s="8">
        <f>ROUND(IF(AH49=0, IF(AF49=0, 0, 1), AF49/AH49),5)</f>
        <v>0.27982000000000001</v>
      </c>
      <c r="AM49" s="7"/>
      <c r="AN49" s="6">
        <f>ROUND(SUM(AN41:AN43)+SUM(AN46:AN48),5)</f>
        <v>43.98</v>
      </c>
      <c r="AO49" s="7"/>
      <c r="AP49" s="6">
        <f>ROUND(SUM(AP41:AP43)+SUM(AP46:AP48),5)</f>
        <v>891.67</v>
      </c>
      <c r="AQ49" s="7"/>
      <c r="AR49" s="6">
        <f>ROUND((AN49-AP49),5)</f>
        <v>-847.69</v>
      </c>
      <c r="AS49" s="7"/>
      <c r="AT49" s="8">
        <f>ROUND(IF(AP49=0, IF(AN49=0, 0, 1), AN49/AP49),5)</f>
        <v>4.9320000000000003E-2</v>
      </c>
      <c r="AU49" s="7"/>
      <c r="AV49" s="6">
        <f>ROUND(SUM(AV41:AV43)+SUM(AV46:AV48),5)</f>
        <v>75</v>
      </c>
      <c r="AW49" s="7"/>
      <c r="AX49" s="6">
        <f>ROUND(SUM(AX41:AX43)+SUM(AX46:AX48),5)</f>
        <v>891.67</v>
      </c>
      <c r="AY49" s="7"/>
      <c r="AZ49" s="6">
        <f>ROUND((AV49-AX49),5)</f>
        <v>-816.67</v>
      </c>
      <c r="BA49" s="7"/>
      <c r="BB49" s="8">
        <f>ROUND(IF(AX49=0, IF(AV49=0, 0, 1), AV49/AX49),5)</f>
        <v>8.4110000000000004E-2</v>
      </c>
      <c r="BC49" s="7"/>
      <c r="BD49" s="6">
        <f>ROUND(SUM(BD41:BD43)+SUM(BD46:BD48),5)</f>
        <v>36.99</v>
      </c>
      <c r="BE49" s="7"/>
      <c r="BF49" s="6">
        <f>ROUND(SUM(BF41:BF43)+SUM(BF46:BF48),5)</f>
        <v>891.67</v>
      </c>
      <c r="BG49" s="7"/>
      <c r="BH49" s="6">
        <f>ROUND((BD49-BF49),5)</f>
        <v>-854.68</v>
      </c>
      <c r="BI49" s="7"/>
      <c r="BJ49" s="8">
        <f>ROUND(IF(BF49=0, IF(BD49=0, 0, 1), BD49/BF49),5)</f>
        <v>4.1480000000000003E-2</v>
      </c>
      <c r="BK49" s="7"/>
      <c r="BL49" s="6">
        <f>ROUND(H49+P49+X49+AF49+AN49+AV49+BD49,5)</f>
        <v>727.46</v>
      </c>
      <c r="BM49" s="7"/>
      <c r="BN49" s="6">
        <f>ROUND(J49+R49+Z49+AH49+AP49+AX49+BF49,5)</f>
        <v>6241.69</v>
      </c>
      <c r="BO49" s="7"/>
      <c r="BP49" s="6">
        <f>ROUND((BL49-BN49),5)</f>
        <v>-5514.23</v>
      </c>
      <c r="BQ49" s="7"/>
      <c r="BR49" s="8">
        <f>ROUND(IF(BN49=0, IF(BL49=0, 0, 1), BL49/BN49),5)</f>
        <v>0.11655</v>
      </c>
    </row>
    <row r="50" spans="1:70" x14ac:dyDescent="0.3">
      <c r="A50" s="2"/>
      <c r="B50" s="2"/>
      <c r="C50" s="2"/>
      <c r="D50" s="2"/>
      <c r="E50" s="2" t="s">
        <v>59</v>
      </c>
      <c r="F50" s="2"/>
      <c r="G50" s="2"/>
      <c r="H50" s="6"/>
      <c r="I50" s="7"/>
      <c r="J50" s="6"/>
      <c r="K50" s="7"/>
      <c r="L50" s="6"/>
      <c r="M50" s="7"/>
      <c r="N50" s="8"/>
      <c r="O50" s="7"/>
      <c r="P50" s="6"/>
      <c r="Q50" s="7"/>
      <c r="R50" s="6"/>
      <c r="S50" s="7"/>
      <c r="T50" s="6"/>
      <c r="U50" s="7"/>
      <c r="V50" s="8"/>
      <c r="W50" s="7"/>
      <c r="X50" s="6"/>
      <c r="Y50" s="7"/>
      <c r="Z50" s="6"/>
      <c r="AA50" s="7"/>
      <c r="AB50" s="6"/>
      <c r="AC50" s="7"/>
      <c r="AD50" s="8"/>
      <c r="AE50" s="7"/>
      <c r="AF50" s="6"/>
      <c r="AG50" s="7"/>
      <c r="AH50" s="6"/>
      <c r="AI50" s="7"/>
      <c r="AJ50" s="6"/>
      <c r="AK50" s="7"/>
      <c r="AL50" s="8"/>
      <c r="AM50" s="7"/>
      <c r="AN50" s="6"/>
      <c r="AO50" s="7"/>
      <c r="AP50" s="6"/>
      <c r="AQ50" s="7"/>
      <c r="AR50" s="6"/>
      <c r="AS50" s="7"/>
      <c r="AT50" s="8"/>
      <c r="AU50" s="7"/>
      <c r="AV50" s="6"/>
      <c r="AW50" s="7"/>
      <c r="AX50" s="6"/>
      <c r="AY50" s="7"/>
      <c r="AZ50" s="6"/>
      <c r="BA50" s="7"/>
      <c r="BB50" s="8"/>
      <c r="BC50" s="7"/>
      <c r="BD50" s="6"/>
      <c r="BE50" s="7"/>
      <c r="BF50" s="6"/>
      <c r="BG50" s="7"/>
      <c r="BH50" s="6"/>
      <c r="BI50" s="7"/>
      <c r="BJ50" s="8"/>
      <c r="BK50" s="7"/>
      <c r="BL50" s="6"/>
      <c r="BM50" s="7"/>
      <c r="BN50" s="6"/>
      <c r="BO50" s="7"/>
      <c r="BP50" s="6"/>
      <c r="BQ50" s="7"/>
      <c r="BR50" s="8"/>
    </row>
    <row r="51" spans="1:70" x14ac:dyDescent="0.3">
      <c r="A51" s="2"/>
      <c r="B51" s="2"/>
      <c r="C51" s="2"/>
      <c r="D51" s="2"/>
      <c r="E51" s="2"/>
      <c r="F51" s="2" t="s">
        <v>60</v>
      </c>
      <c r="G51" s="2"/>
      <c r="H51" s="6">
        <v>20.55</v>
      </c>
      <c r="I51" s="7"/>
      <c r="J51" s="6">
        <v>25</v>
      </c>
      <c r="K51" s="7"/>
      <c r="L51" s="6">
        <f>ROUND((H51-J51),5)</f>
        <v>-4.45</v>
      </c>
      <c r="M51" s="7"/>
      <c r="N51" s="8">
        <f>ROUND(IF(J51=0, IF(H51=0, 0, 1), H51/J51),5)</f>
        <v>0.82199999999999995</v>
      </c>
      <c r="O51" s="7"/>
      <c r="P51" s="6">
        <v>20.350000000000001</v>
      </c>
      <c r="Q51" s="7"/>
      <c r="R51" s="6">
        <v>25</v>
      </c>
      <c r="S51" s="7"/>
      <c r="T51" s="6">
        <f>ROUND((P51-R51),5)</f>
        <v>-4.6500000000000004</v>
      </c>
      <c r="U51" s="7"/>
      <c r="V51" s="8">
        <f>ROUND(IF(R51=0, IF(P51=0, 0, 1), P51/R51),5)</f>
        <v>0.81399999999999995</v>
      </c>
      <c r="W51" s="7"/>
      <c r="X51" s="6">
        <v>20.350000000000001</v>
      </c>
      <c r="Y51" s="7"/>
      <c r="Z51" s="6">
        <v>25</v>
      </c>
      <c r="AA51" s="7"/>
      <c r="AB51" s="6">
        <f>ROUND((X51-Z51),5)</f>
        <v>-4.6500000000000004</v>
      </c>
      <c r="AC51" s="7"/>
      <c r="AD51" s="8">
        <f>ROUND(IF(Z51=0, IF(X51=0, 0, 1), X51/Z51),5)</f>
        <v>0.81399999999999995</v>
      </c>
      <c r="AE51" s="7"/>
      <c r="AF51" s="6">
        <v>20.46</v>
      </c>
      <c r="AG51" s="7"/>
      <c r="AH51" s="6">
        <v>25</v>
      </c>
      <c r="AI51" s="7"/>
      <c r="AJ51" s="6">
        <f>ROUND((AF51-AH51),5)</f>
        <v>-4.54</v>
      </c>
      <c r="AK51" s="7"/>
      <c r="AL51" s="8">
        <f>ROUND(IF(AH51=0, IF(AF51=0, 0, 1), AF51/AH51),5)</f>
        <v>0.81840000000000002</v>
      </c>
      <c r="AM51" s="7"/>
      <c r="AN51" s="6">
        <v>20.73</v>
      </c>
      <c r="AO51" s="7"/>
      <c r="AP51" s="6">
        <v>25</v>
      </c>
      <c r="AQ51" s="7"/>
      <c r="AR51" s="6">
        <f>ROUND((AN51-AP51),5)</f>
        <v>-4.2699999999999996</v>
      </c>
      <c r="AS51" s="7"/>
      <c r="AT51" s="8">
        <f>ROUND(IF(AP51=0, IF(AN51=0, 0, 1), AN51/AP51),5)</f>
        <v>0.82920000000000005</v>
      </c>
      <c r="AU51" s="7"/>
      <c r="AV51" s="6">
        <v>22.45</v>
      </c>
      <c r="AW51" s="7"/>
      <c r="AX51" s="6">
        <v>25</v>
      </c>
      <c r="AY51" s="7"/>
      <c r="AZ51" s="6">
        <f>ROUND((AV51-AX51),5)</f>
        <v>-2.5499999999999998</v>
      </c>
      <c r="BA51" s="7"/>
      <c r="BB51" s="8">
        <f>ROUND(IF(AX51=0, IF(AV51=0, 0, 1), AV51/AX51),5)</f>
        <v>0.89800000000000002</v>
      </c>
      <c r="BC51" s="7"/>
      <c r="BD51" s="6">
        <v>22.38</v>
      </c>
      <c r="BE51" s="7"/>
      <c r="BF51" s="6">
        <v>25</v>
      </c>
      <c r="BG51" s="7"/>
      <c r="BH51" s="6">
        <f>ROUND((BD51-BF51),5)</f>
        <v>-2.62</v>
      </c>
      <c r="BI51" s="7"/>
      <c r="BJ51" s="8">
        <f>ROUND(IF(BF51=0, IF(BD51=0, 0, 1), BD51/BF51),5)</f>
        <v>0.8952</v>
      </c>
      <c r="BK51" s="7"/>
      <c r="BL51" s="6">
        <f>ROUND(H51+P51+X51+AF51+AN51+AV51+BD51,5)</f>
        <v>147.27000000000001</v>
      </c>
      <c r="BM51" s="7"/>
      <c r="BN51" s="6">
        <f>ROUND(J51+R51+Z51+AH51+AP51+AX51+BF51,5)</f>
        <v>175</v>
      </c>
      <c r="BO51" s="7"/>
      <c r="BP51" s="6">
        <f>ROUND((BL51-BN51),5)</f>
        <v>-27.73</v>
      </c>
      <c r="BQ51" s="7"/>
      <c r="BR51" s="8">
        <f>ROUND(IF(BN51=0, IF(BL51=0, 0, 1), BL51/BN51),5)</f>
        <v>0.84153999999999995</v>
      </c>
    </row>
    <row r="52" spans="1:70" ht="15" thickBot="1" x14ac:dyDescent="0.35">
      <c r="A52" s="2"/>
      <c r="B52" s="2"/>
      <c r="C52" s="2"/>
      <c r="D52" s="2"/>
      <c r="E52" s="2"/>
      <c r="F52" s="2" t="s">
        <v>61</v>
      </c>
      <c r="G52" s="2"/>
      <c r="H52" s="9">
        <v>3846.75</v>
      </c>
      <c r="I52" s="7"/>
      <c r="J52" s="9">
        <v>1250</v>
      </c>
      <c r="K52" s="7"/>
      <c r="L52" s="9">
        <f>ROUND((H52-J52),5)</f>
        <v>2596.75</v>
      </c>
      <c r="M52" s="7"/>
      <c r="N52" s="14">
        <f>ROUND(IF(J52=0, IF(H52=0, 0, 1), H52/J52),5)</f>
        <v>3.0773999999999999</v>
      </c>
      <c r="O52" s="7"/>
      <c r="P52" s="9">
        <v>0</v>
      </c>
      <c r="Q52" s="7"/>
      <c r="R52" s="9">
        <v>1250</v>
      </c>
      <c r="S52" s="7"/>
      <c r="T52" s="9">
        <f>ROUND((P52-R52),5)</f>
        <v>-1250</v>
      </c>
      <c r="U52" s="7"/>
      <c r="V52" s="14">
        <f>ROUND(IF(R52=0, IF(P52=0, 0, 1), P52/R52),5)</f>
        <v>0</v>
      </c>
      <c r="W52" s="7"/>
      <c r="X52" s="9">
        <v>0</v>
      </c>
      <c r="Y52" s="7"/>
      <c r="Z52" s="9">
        <v>1250</v>
      </c>
      <c r="AA52" s="7"/>
      <c r="AB52" s="9">
        <f>ROUND((X52-Z52),5)</f>
        <v>-1250</v>
      </c>
      <c r="AC52" s="7"/>
      <c r="AD52" s="14">
        <f>ROUND(IF(Z52=0, IF(X52=0, 0, 1), X52/Z52),5)</f>
        <v>0</v>
      </c>
      <c r="AE52" s="7"/>
      <c r="AF52" s="9">
        <v>3846.75</v>
      </c>
      <c r="AG52" s="7"/>
      <c r="AH52" s="9">
        <v>1250</v>
      </c>
      <c r="AI52" s="7"/>
      <c r="AJ52" s="9">
        <f>ROUND((AF52-AH52),5)</f>
        <v>2596.75</v>
      </c>
      <c r="AK52" s="7"/>
      <c r="AL52" s="14">
        <f>ROUND(IF(AH52=0, IF(AF52=0, 0, 1), AF52/AH52),5)</f>
        <v>3.0773999999999999</v>
      </c>
      <c r="AM52" s="7"/>
      <c r="AN52" s="9">
        <v>0</v>
      </c>
      <c r="AO52" s="7"/>
      <c r="AP52" s="9">
        <v>1250</v>
      </c>
      <c r="AQ52" s="7"/>
      <c r="AR52" s="9">
        <f>ROUND((AN52-AP52),5)</f>
        <v>-1250</v>
      </c>
      <c r="AS52" s="7"/>
      <c r="AT52" s="14">
        <f>ROUND(IF(AP52=0, IF(AN52=0, 0, 1), AN52/AP52),5)</f>
        <v>0</v>
      </c>
      <c r="AU52" s="7"/>
      <c r="AV52" s="9">
        <v>0</v>
      </c>
      <c r="AW52" s="7"/>
      <c r="AX52" s="9">
        <v>1250</v>
      </c>
      <c r="AY52" s="7"/>
      <c r="AZ52" s="9">
        <f>ROUND((AV52-AX52),5)</f>
        <v>-1250</v>
      </c>
      <c r="BA52" s="7"/>
      <c r="BB52" s="14">
        <f>ROUND(IF(AX52=0, IF(AV52=0, 0, 1), AV52/AX52),5)</f>
        <v>0</v>
      </c>
      <c r="BC52" s="7"/>
      <c r="BD52" s="9">
        <v>3846.75</v>
      </c>
      <c r="BE52" s="7"/>
      <c r="BF52" s="9">
        <v>1250</v>
      </c>
      <c r="BG52" s="7"/>
      <c r="BH52" s="9">
        <f>ROUND((BD52-BF52),5)</f>
        <v>2596.75</v>
      </c>
      <c r="BI52" s="7"/>
      <c r="BJ52" s="14">
        <f>ROUND(IF(BF52=0, IF(BD52=0, 0, 1), BD52/BF52),5)</f>
        <v>3.0773999999999999</v>
      </c>
      <c r="BK52" s="7"/>
      <c r="BL52" s="9">
        <f>ROUND(H52+P52+X52+AF52+AN52+AV52+BD52,5)</f>
        <v>11540.25</v>
      </c>
      <c r="BM52" s="7"/>
      <c r="BN52" s="9">
        <f>ROUND(J52+R52+Z52+AH52+AP52+AX52+BF52,5)</f>
        <v>8750</v>
      </c>
      <c r="BO52" s="7"/>
      <c r="BP52" s="9">
        <f>ROUND((BL52-BN52),5)</f>
        <v>2790.25</v>
      </c>
      <c r="BQ52" s="7"/>
      <c r="BR52" s="14">
        <f>ROUND(IF(BN52=0, IF(BL52=0, 0, 1), BL52/BN52),5)</f>
        <v>1.3188899999999999</v>
      </c>
    </row>
    <row r="53" spans="1:70" x14ac:dyDescent="0.3">
      <c r="A53" s="2"/>
      <c r="B53" s="2"/>
      <c r="C53" s="2"/>
      <c r="D53" s="2"/>
      <c r="E53" s="2" t="s">
        <v>62</v>
      </c>
      <c r="F53" s="2"/>
      <c r="G53" s="2"/>
      <c r="H53" s="6">
        <f>ROUND(SUM(H50:H52),5)</f>
        <v>3867.3</v>
      </c>
      <c r="I53" s="7"/>
      <c r="J53" s="6">
        <f>ROUND(SUM(J50:J52),5)</f>
        <v>1275</v>
      </c>
      <c r="K53" s="7"/>
      <c r="L53" s="6">
        <f>ROUND((H53-J53),5)</f>
        <v>2592.3000000000002</v>
      </c>
      <c r="M53" s="7"/>
      <c r="N53" s="8">
        <f>ROUND(IF(J53=0, IF(H53=0, 0, 1), H53/J53),5)</f>
        <v>3.0331800000000002</v>
      </c>
      <c r="O53" s="7"/>
      <c r="P53" s="6">
        <f>ROUND(SUM(P50:P52),5)</f>
        <v>20.350000000000001</v>
      </c>
      <c r="Q53" s="7"/>
      <c r="R53" s="6">
        <f>ROUND(SUM(R50:R52),5)</f>
        <v>1275</v>
      </c>
      <c r="S53" s="7"/>
      <c r="T53" s="6">
        <f>ROUND((P53-R53),5)</f>
        <v>-1254.6500000000001</v>
      </c>
      <c r="U53" s="7"/>
      <c r="V53" s="8">
        <f>ROUND(IF(R53=0, IF(P53=0, 0, 1), P53/R53),5)</f>
        <v>1.5959999999999998E-2</v>
      </c>
      <c r="W53" s="7"/>
      <c r="X53" s="6">
        <f>ROUND(SUM(X50:X52),5)</f>
        <v>20.350000000000001</v>
      </c>
      <c r="Y53" s="7"/>
      <c r="Z53" s="6">
        <f>ROUND(SUM(Z50:Z52),5)</f>
        <v>1275</v>
      </c>
      <c r="AA53" s="7"/>
      <c r="AB53" s="6">
        <f>ROUND((X53-Z53),5)</f>
        <v>-1254.6500000000001</v>
      </c>
      <c r="AC53" s="7"/>
      <c r="AD53" s="8">
        <f>ROUND(IF(Z53=0, IF(X53=0, 0, 1), X53/Z53),5)</f>
        <v>1.5959999999999998E-2</v>
      </c>
      <c r="AE53" s="7"/>
      <c r="AF53" s="6">
        <f>ROUND(SUM(AF50:AF52),5)</f>
        <v>3867.21</v>
      </c>
      <c r="AG53" s="7"/>
      <c r="AH53" s="6">
        <f>ROUND(SUM(AH50:AH52),5)</f>
        <v>1275</v>
      </c>
      <c r="AI53" s="7"/>
      <c r="AJ53" s="6">
        <f>ROUND((AF53-AH53),5)</f>
        <v>2592.21</v>
      </c>
      <c r="AK53" s="7"/>
      <c r="AL53" s="8">
        <f>ROUND(IF(AH53=0, IF(AF53=0, 0, 1), AF53/AH53),5)</f>
        <v>3.0331100000000002</v>
      </c>
      <c r="AM53" s="7"/>
      <c r="AN53" s="6">
        <f>ROUND(SUM(AN50:AN52),5)</f>
        <v>20.73</v>
      </c>
      <c r="AO53" s="7"/>
      <c r="AP53" s="6">
        <f>ROUND(SUM(AP50:AP52),5)</f>
        <v>1275</v>
      </c>
      <c r="AQ53" s="7"/>
      <c r="AR53" s="6">
        <f>ROUND((AN53-AP53),5)</f>
        <v>-1254.27</v>
      </c>
      <c r="AS53" s="7"/>
      <c r="AT53" s="8">
        <f>ROUND(IF(AP53=0, IF(AN53=0, 0, 1), AN53/AP53),5)</f>
        <v>1.626E-2</v>
      </c>
      <c r="AU53" s="7"/>
      <c r="AV53" s="6">
        <f>ROUND(SUM(AV50:AV52),5)</f>
        <v>22.45</v>
      </c>
      <c r="AW53" s="7"/>
      <c r="AX53" s="6">
        <f>ROUND(SUM(AX50:AX52),5)</f>
        <v>1275</v>
      </c>
      <c r="AY53" s="7"/>
      <c r="AZ53" s="6">
        <f>ROUND((AV53-AX53),5)</f>
        <v>-1252.55</v>
      </c>
      <c r="BA53" s="7"/>
      <c r="BB53" s="8">
        <f>ROUND(IF(AX53=0, IF(AV53=0, 0, 1), AV53/AX53),5)</f>
        <v>1.7610000000000001E-2</v>
      </c>
      <c r="BC53" s="7"/>
      <c r="BD53" s="6">
        <f>ROUND(SUM(BD50:BD52),5)</f>
        <v>3869.13</v>
      </c>
      <c r="BE53" s="7"/>
      <c r="BF53" s="6">
        <f>ROUND(SUM(BF50:BF52),5)</f>
        <v>1275</v>
      </c>
      <c r="BG53" s="7"/>
      <c r="BH53" s="6">
        <f>ROUND((BD53-BF53),5)</f>
        <v>2594.13</v>
      </c>
      <c r="BI53" s="7"/>
      <c r="BJ53" s="8">
        <f>ROUND(IF(BF53=0, IF(BD53=0, 0, 1), BD53/BF53),5)</f>
        <v>3.0346099999999998</v>
      </c>
      <c r="BK53" s="7"/>
      <c r="BL53" s="6">
        <f>ROUND(H53+P53+X53+AF53+AN53+AV53+BD53,5)</f>
        <v>11687.52</v>
      </c>
      <c r="BM53" s="7"/>
      <c r="BN53" s="6">
        <f>ROUND(J53+R53+Z53+AH53+AP53+AX53+BF53,5)</f>
        <v>8925</v>
      </c>
      <c r="BO53" s="7"/>
      <c r="BP53" s="6">
        <f>ROUND((BL53-BN53),5)</f>
        <v>2762.52</v>
      </c>
      <c r="BQ53" s="7"/>
      <c r="BR53" s="8">
        <f>ROUND(IF(BN53=0, IF(BL53=0, 0, 1), BL53/BN53),5)</f>
        <v>1.3095300000000001</v>
      </c>
    </row>
    <row r="54" spans="1:70" x14ac:dyDescent="0.3">
      <c r="A54" s="2"/>
      <c r="B54" s="2"/>
      <c r="C54" s="2"/>
      <c r="D54" s="2"/>
      <c r="E54" s="2" t="s">
        <v>63</v>
      </c>
      <c r="F54" s="2"/>
      <c r="G54" s="2"/>
      <c r="H54" s="6"/>
      <c r="I54" s="7"/>
      <c r="J54" s="6"/>
      <c r="K54" s="7"/>
      <c r="L54" s="6"/>
      <c r="M54" s="7"/>
      <c r="N54" s="8"/>
      <c r="O54" s="7"/>
      <c r="P54" s="6"/>
      <c r="Q54" s="7"/>
      <c r="R54" s="6"/>
      <c r="S54" s="7"/>
      <c r="T54" s="6"/>
      <c r="U54" s="7"/>
      <c r="V54" s="8"/>
      <c r="W54" s="7"/>
      <c r="X54" s="6"/>
      <c r="Y54" s="7"/>
      <c r="Z54" s="6"/>
      <c r="AA54" s="7"/>
      <c r="AB54" s="6"/>
      <c r="AC54" s="7"/>
      <c r="AD54" s="8"/>
      <c r="AE54" s="7"/>
      <c r="AF54" s="6"/>
      <c r="AG54" s="7"/>
      <c r="AH54" s="6"/>
      <c r="AI54" s="7"/>
      <c r="AJ54" s="6"/>
      <c r="AK54" s="7"/>
      <c r="AL54" s="8"/>
      <c r="AM54" s="7"/>
      <c r="AN54" s="6"/>
      <c r="AO54" s="7"/>
      <c r="AP54" s="6"/>
      <c r="AQ54" s="7"/>
      <c r="AR54" s="6"/>
      <c r="AS54" s="7"/>
      <c r="AT54" s="8"/>
      <c r="AU54" s="7"/>
      <c r="AV54" s="6"/>
      <c r="AW54" s="7"/>
      <c r="AX54" s="6"/>
      <c r="AY54" s="7"/>
      <c r="AZ54" s="6"/>
      <c r="BA54" s="7"/>
      <c r="BB54" s="8"/>
      <c r="BC54" s="7"/>
      <c r="BD54" s="6"/>
      <c r="BE54" s="7"/>
      <c r="BF54" s="6"/>
      <c r="BG54" s="7"/>
      <c r="BH54" s="6"/>
      <c r="BI54" s="7"/>
      <c r="BJ54" s="8"/>
      <c r="BK54" s="7"/>
      <c r="BL54" s="6"/>
      <c r="BM54" s="7"/>
      <c r="BN54" s="6"/>
      <c r="BO54" s="7"/>
      <c r="BP54" s="6"/>
      <c r="BQ54" s="7"/>
      <c r="BR54" s="8"/>
    </row>
    <row r="55" spans="1:70" x14ac:dyDescent="0.3">
      <c r="A55" s="2"/>
      <c r="B55" s="2"/>
      <c r="C55" s="2"/>
      <c r="D55" s="2"/>
      <c r="E55" s="2"/>
      <c r="F55" s="2" t="s">
        <v>64</v>
      </c>
      <c r="G55" s="2"/>
      <c r="H55" s="6">
        <v>186.5</v>
      </c>
      <c r="I55" s="7"/>
      <c r="J55" s="6">
        <v>90</v>
      </c>
      <c r="K55" s="7"/>
      <c r="L55" s="6">
        <f>ROUND((H55-J55),5)</f>
        <v>96.5</v>
      </c>
      <c r="M55" s="7"/>
      <c r="N55" s="8">
        <f>ROUND(IF(J55=0, IF(H55=0, 0, 1), H55/J55),5)</f>
        <v>2.0722200000000002</v>
      </c>
      <c r="O55" s="7"/>
      <c r="P55" s="6">
        <v>62.5</v>
      </c>
      <c r="Q55" s="7"/>
      <c r="R55" s="6">
        <v>90</v>
      </c>
      <c r="S55" s="7"/>
      <c r="T55" s="6">
        <f>ROUND((P55-R55),5)</f>
        <v>-27.5</v>
      </c>
      <c r="U55" s="7"/>
      <c r="V55" s="8">
        <f>ROUND(IF(R55=0, IF(P55=0, 0, 1), P55/R55),5)</f>
        <v>0.69443999999999995</v>
      </c>
      <c r="W55" s="7"/>
      <c r="X55" s="6">
        <v>116.5</v>
      </c>
      <c r="Y55" s="7"/>
      <c r="Z55" s="6">
        <v>90</v>
      </c>
      <c r="AA55" s="7"/>
      <c r="AB55" s="6">
        <f>ROUND((X55-Z55),5)</f>
        <v>26.5</v>
      </c>
      <c r="AC55" s="7"/>
      <c r="AD55" s="8">
        <f>ROUND(IF(Z55=0, IF(X55=0, 0, 1), X55/Z55),5)</f>
        <v>1.29444</v>
      </c>
      <c r="AE55" s="7"/>
      <c r="AF55" s="6">
        <v>85</v>
      </c>
      <c r="AG55" s="7"/>
      <c r="AH55" s="6">
        <v>90</v>
      </c>
      <c r="AI55" s="7"/>
      <c r="AJ55" s="6">
        <f>ROUND((AF55-AH55),5)</f>
        <v>-5</v>
      </c>
      <c r="AK55" s="7"/>
      <c r="AL55" s="8">
        <f>ROUND(IF(AH55=0, IF(AF55=0, 0, 1), AF55/AH55),5)</f>
        <v>0.94443999999999995</v>
      </c>
      <c r="AM55" s="7"/>
      <c r="AN55" s="6">
        <v>70</v>
      </c>
      <c r="AO55" s="7"/>
      <c r="AP55" s="6">
        <v>90</v>
      </c>
      <c r="AQ55" s="7"/>
      <c r="AR55" s="6">
        <f>ROUND((AN55-AP55),5)</f>
        <v>-20</v>
      </c>
      <c r="AS55" s="7"/>
      <c r="AT55" s="8">
        <f>ROUND(IF(AP55=0, IF(AN55=0, 0, 1), AN55/AP55),5)</f>
        <v>0.77778000000000003</v>
      </c>
      <c r="AU55" s="7"/>
      <c r="AV55" s="6">
        <v>87</v>
      </c>
      <c r="AW55" s="7"/>
      <c r="AX55" s="6">
        <v>90</v>
      </c>
      <c r="AY55" s="7"/>
      <c r="AZ55" s="6">
        <f>ROUND((AV55-AX55),5)</f>
        <v>-3</v>
      </c>
      <c r="BA55" s="7"/>
      <c r="BB55" s="8">
        <f>ROUND(IF(AX55=0, IF(AV55=0, 0, 1), AV55/AX55),5)</f>
        <v>0.96667000000000003</v>
      </c>
      <c r="BC55" s="7"/>
      <c r="BD55" s="6">
        <v>40</v>
      </c>
      <c r="BE55" s="7"/>
      <c r="BF55" s="6">
        <v>90</v>
      </c>
      <c r="BG55" s="7"/>
      <c r="BH55" s="6">
        <f>ROUND((BD55-BF55),5)</f>
        <v>-50</v>
      </c>
      <c r="BI55" s="7"/>
      <c r="BJ55" s="8">
        <f>ROUND(IF(BF55=0, IF(BD55=0, 0, 1), BD55/BF55),5)</f>
        <v>0.44444</v>
      </c>
      <c r="BK55" s="7"/>
      <c r="BL55" s="6">
        <f>ROUND(H55+P55+X55+AF55+AN55+AV55+BD55,5)</f>
        <v>647.5</v>
      </c>
      <c r="BM55" s="7"/>
      <c r="BN55" s="6">
        <f>ROUND(J55+R55+Z55+AH55+AP55+AX55+BF55,5)</f>
        <v>630</v>
      </c>
      <c r="BO55" s="7"/>
      <c r="BP55" s="6">
        <f>ROUND((BL55-BN55),5)</f>
        <v>17.5</v>
      </c>
      <c r="BQ55" s="7"/>
      <c r="BR55" s="8">
        <f>ROUND(IF(BN55=0, IF(BL55=0, 0, 1), BL55/BN55),5)</f>
        <v>1.0277799999999999</v>
      </c>
    </row>
    <row r="56" spans="1:70" x14ac:dyDescent="0.3">
      <c r="A56" s="2"/>
      <c r="B56" s="2"/>
      <c r="C56" s="2"/>
      <c r="D56" s="2"/>
      <c r="E56" s="2"/>
      <c r="F56" s="2" t="s">
        <v>65</v>
      </c>
      <c r="G56" s="2"/>
      <c r="H56" s="6">
        <v>0</v>
      </c>
      <c r="I56" s="7"/>
      <c r="J56" s="6">
        <v>58.34</v>
      </c>
      <c r="K56" s="7"/>
      <c r="L56" s="6">
        <f>ROUND((H56-J56),5)</f>
        <v>-58.34</v>
      </c>
      <c r="M56" s="7"/>
      <c r="N56" s="8">
        <f>ROUND(IF(J56=0, IF(H56=0, 0, 1), H56/J56),5)</f>
        <v>0</v>
      </c>
      <c r="O56" s="7"/>
      <c r="P56" s="6">
        <v>0</v>
      </c>
      <c r="Q56" s="7"/>
      <c r="R56" s="6">
        <v>58.34</v>
      </c>
      <c r="S56" s="7"/>
      <c r="T56" s="6">
        <f>ROUND((P56-R56),5)</f>
        <v>-58.34</v>
      </c>
      <c r="U56" s="7"/>
      <c r="V56" s="8">
        <f>ROUND(IF(R56=0, IF(P56=0, 0, 1), P56/R56),5)</f>
        <v>0</v>
      </c>
      <c r="W56" s="7"/>
      <c r="X56" s="6">
        <v>350</v>
      </c>
      <c r="Y56" s="7"/>
      <c r="Z56" s="6">
        <v>58.34</v>
      </c>
      <c r="AA56" s="7"/>
      <c r="AB56" s="6">
        <f>ROUND((X56-Z56),5)</f>
        <v>291.66000000000003</v>
      </c>
      <c r="AC56" s="7"/>
      <c r="AD56" s="8">
        <f>ROUND(IF(Z56=0, IF(X56=0, 0, 1), X56/Z56),5)</f>
        <v>5.9993100000000004</v>
      </c>
      <c r="AE56" s="7"/>
      <c r="AF56" s="6">
        <v>0</v>
      </c>
      <c r="AG56" s="7"/>
      <c r="AH56" s="6">
        <v>58.34</v>
      </c>
      <c r="AI56" s="7"/>
      <c r="AJ56" s="6">
        <f>ROUND((AF56-AH56),5)</f>
        <v>-58.34</v>
      </c>
      <c r="AK56" s="7"/>
      <c r="AL56" s="8">
        <f>ROUND(IF(AH56=0, IF(AF56=0, 0, 1), AF56/AH56),5)</f>
        <v>0</v>
      </c>
      <c r="AM56" s="7"/>
      <c r="AN56" s="6">
        <v>0</v>
      </c>
      <c r="AO56" s="7"/>
      <c r="AP56" s="6">
        <v>58.34</v>
      </c>
      <c r="AQ56" s="7"/>
      <c r="AR56" s="6">
        <f>ROUND((AN56-AP56),5)</f>
        <v>-58.34</v>
      </c>
      <c r="AS56" s="7"/>
      <c r="AT56" s="8">
        <f>ROUND(IF(AP56=0, IF(AN56=0, 0, 1), AN56/AP56),5)</f>
        <v>0</v>
      </c>
      <c r="AU56" s="7"/>
      <c r="AV56" s="6">
        <v>0</v>
      </c>
      <c r="AW56" s="7"/>
      <c r="AX56" s="6">
        <v>58.34</v>
      </c>
      <c r="AY56" s="7"/>
      <c r="AZ56" s="6">
        <f>ROUND((AV56-AX56),5)</f>
        <v>-58.34</v>
      </c>
      <c r="BA56" s="7"/>
      <c r="BB56" s="8">
        <f>ROUND(IF(AX56=0, IF(AV56=0, 0, 1), AV56/AX56),5)</f>
        <v>0</v>
      </c>
      <c r="BC56" s="7"/>
      <c r="BD56" s="6">
        <v>0</v>
      </c>
      <c r="BE56" s="7"/>
      <c r="BF56" s="6">
        <v>58.34</v>
      </c>
      <c r="BG56" s="7"/>
      <c r="BH56" s="6">
        <f>ROUND((BD56-BF56),5)</f>
        <v>-58.34</v>
      </c>
      <c r="BI56" s="7"/>
      <c r="BJ56" s="8">
        <f>ROUND(IF(BF56=0, IF(BD56=0, 0, 1), BD56/BF56),5)</f>
        <v>0</v>
      </c>
      <c r="BK56" s="7"/>
      <c r="BL56" s="6">
        <f>ROUND(H56+P56+X56+AF56+AN56+AV56+BD56,5)</f>
        <v>350</v>
      </c>
      <c r="BM56" s="7"/>
      <c r="BN56" s="6">
        <f>ROUND(J56+R56+Z56+AH56+AP56+AX56+BF56,5)</f>
        <v>408.38</v>
      </c>
      <c r="BO56" s="7"/>
      <c r="BP56" s="6">
        <f>ROUND((BL56-BN56),5)</f>
        <v>-58.38</v>
      </c>
      <c r="BQ56" s="7"/>
      <c r="BR56" s="8">
        <f>ROUND(IF(BN56=0, IF(BL56=0, 0, 1), BL56/BN56),5)</f>
        <v>0.85704000000000002</v>
      </c>
    </row>
    <row r="57" spans="1:70" ht="15" thickBot="1" x14ac:dyDescent="0.35">
      <c r="A57" s="2"/>
      <c r="B57" s="2"/>
      <c r="C57" s="2"/>
      <c r="D57" s="2"/>
      <c r="E57" s="2"/>
      <c r="F57" s="2" t="s">
        <v>66</v>
      </c>
      <c r="G57" s="2"/>
      <c r="H57" s="9">
        <v>0</v>
      </c>
      <c r="I57" s="7"/>
      <c r="J57" s="9">
        <v>0</v>
      </c>
      <c r="K57" s="7"/>
      <c r="L57" s="9">
        <f>ROUND((H57-J57),5)</f>
        <v>0</v>
      </c>
      <c r="M57" s="7"/>
      <c r="N57" s="14">
        <f>ROUND(IF(J57=0, IF(H57=0, 0, 1), H57/J57),5)</f>
        <v>0</v>
      </c>
      <c r="O57" s="7"/>
      <c r="P57" s="9">
        <v>0</v>
      </c>
      <c r="Q57" s="7"/>
      <c r="R57" s="9">
        <v>0</v>
      </c>
      <c r="S57" s="7"/>
      <c r="T57" s="9">
        <f>ROUND((P57-R57),5)</f>
        <v>0</v>
      </c>
      <c r="U57" s="7"/>
      <c r="V57" s="14">
        <f>ROUND(IF(R57=0, IF(P57=0, 0, 1), P57/R57),5)</f>
        <v>0</v>
      </c>
      <c r="W57" s="7"/>
      <c r="X57" s="9">
        <v>0</v>
      </c>
      <c r="Y57" s="7"/>
      <c r="Z57" s="9">
        <v>0</v>
      </c>
      <c r="AA57" s="7"/>
      <c r="AB57" s="9">
        <f>ROUND((X57-Z57),5)</f>
        <v>0</v>
      </c>
      <c r="AC57" s="7"/>
      <c r="AD57" s="14">
        <f>ROUND(IF(Z57=0, IF(X57=0, 0, 1), X57/Z57),5)</f>
        <v>0</v>
      </c>
      <c r="AE57" s="7"/>
      <c r="AF57" s="9">
        <v>0</v>
      </c>
      <c r="AG57" s="7"/>
      <c r="AH57" s="9">
        <v>0</v>
      </c>
      <c r="AI57" s="7"/>
      <c r="AJ57" s="9">
        <f>ROUND((AF57-AH57),5)</f>
        <v>0</v>
      </c>
      <c r="AK57" s="7"/>
      <c r="AL57" s="14">
        <f>ROUND(IF(AH57=0, IF(AF57=0, 0, 1), AF57/AH57),5)</f>
        <v>0</v>
      </c>
      <c r="AM57" s="7"/>
      <c r="AN57" s="9">
        <v>0</v>
      </c>
      <c r="AO57" s="7"/>
      <c r="AP57" s="9">
        <v>0</v>
      </c>
      <c r="AQ57" s="7"/>
      <c r="AR57" s="9">
        <f>ROUND((AN57-AP57),5)</f>
        <v>0</v>
      </c>
      <c r="AS57" s="7"/>
      <c r="AT57" s="14">
        <f>ROUND(IF(AP57=0, IF(AN57=0, 0, 1), AN57/AP57),5)</f>
        <v>0</v>
      </c>
      <c r="AU57" s="7"/>
      <c r="AV57" s="9">
        <v>0</v>
      </c>
      <c r="AW57" s="7"/>
      <c r="AX57" s="9">
        <v>0</v>
      </c>
      <c r="AY57" s="7"/>
      <c r="AZ57" s="9">
        <f>ROUND((AV57-AX57),5)</f>
        <v>0</v>
      </c>
      <c r="BA57" s="7"/>
      <c r="BB57" s="14">
        <f>ROUND(IF(AX57=0, IF(AV57=0, 0, 1), AV57/AX57),5)</f>
        <v>0</v>
      </c>
      <c r="BC57" s="7"/>
      <c r="BD57" s="9">
        <v>0</v>
      </c>
      <c r="BE57" s="7"/>
      <c r="BF57" s="9"/>
      <c r="BG57" s="7"/>
      <c r="BH57" s="9"/>
      <c r="BI57" s="7"/>
      <c r="BJ57" s="14"/>
      <c r="BK57" s="7"/>
      <c r="BL57" s="9">
        <f>ROUND(H57+P57+X57+AF57+AN57+AV57+BD57,5)</f>
        <v>0</v>
      </c>
      <c r="BM57" s="7"/>
      <c r="BN57" s="9">
        <f>ROUND(J57+R57+Z57+AH57+AP57+AX57+BF57,5)</f>
        <v>0</v>
      </c>
      <c r="BO57" s="7"/>
      <c r="BP57" s="9">
        <f>ROUND((BL57-BN57),5)</f>
        <v>0</v>
      </c>
      <c r="BQ57" s="7"/>
      <c r="BR57" s="14">
        <f>ROUND(IF(BN57=0, IF(BL57=0, 0, 1), BL57/BN57),5)</f>
        <v>0</v>
      </c>
    </row>
    <row r="58" spans="1:70" x14ac:dyDescent="0.3">
      <c r="A58" s="2"/>
      <c r="B58" s="2"/>
      <c r="C58" s="2"/>
      <c r="D58" s="2"/>
      <c r="E58" s="2" t="s">
        <v>67</v>
      </c>
      <c r="F58" s="2"/>
      <c r="G58" s="2"/>
      <c r="H58" s="6">
        <f>ROUND(SUM(H54:H57),5)</f>
        <v>186.5</v>
      </c>
      <c r="I58" s="7"/>
      <c r="J58" s="6">
        <f>ROUND(SUM(J54:J57),5)</f>
        <v>148.34</v>
      </c>
      <c r="K58" s="7"/>
      <c r="L58" s="6">
        <f>ROUND((H58-J58),5)</f>
        <v>38.159999999999997</v>
      </c>
      <c r="M58" s="7"/>
      <c r="N58" s="8">
        <f>ROUND(IF(J58=0, IF(H58=0, 0, 1), H58/J58),5)</f>
        <v>1.25725</v>
      </c>
      <c r="O58" s="7"/>
      <c r="P58" s="6">
        <f>ROUND(SUM(P54:P57),5)</f>
        <v>62.5</v>
      </c>
      <c r="Q58" s="7"/>
      <c r="R58" s="6">
        <f>ROUND(SUM(R54:R57),5)</f>
        <v>148.34</v>
      </c>
      <c r="S58" s="7"/>
      <c r="T58" s="6">
        <f>ROUND((P58-R58),5)</f>
        <v>-85.84</v>
      </c>
      <c r="U58" s="7"/>
      <c r="V58" s="8">
        <f>ROUND(IF(R58=0, IF(P58=0, 0, 1), P58/R58),5)</f>
        <v>0.42132999999999998</v>
      </c>
      <c r="W58" s="7"/>
      <c r="X58" s="6">
        <f>ROUND(SUM(X54:X57),5)</f>
        <v>466.5</v>
      </c>
      <c r="Y58" s="7"/>
      <c r="Z58" s="6">
        <f>ROUND(SUM(Z54:Z57),5)</f>
        <v>148.34</v>
      </c>
      <c r="AA58" s="7"/>
      <c r="AB58" s="6">
        <f>ROUND((X58-Z58),5)</f>
        <v>318.16000000000003</v>
      </c>
      <c r="AC58" s="7"/>
      <c r="AD58" s="8">
        <f>ROUND(IF(Z58=0, IF(X58=0, 0, 1), X58/Z58),5)</f>
        <v>3.1448</v>
      </c>
      <c r="AE58" s="7"/>
      <c r="AF58" s="6">
        <f>ROUND(SUM(AF54:AF57),5)</f>
        <v>85</v>
      </c>
      <c r="AG58" s="7"/>
      <c r="AH58" s="6">
        <f>ROUND(SUM(AH54:AH57),5)</f>
        <v>148.34</v>
      </c>
      <c r="AI58" s="7"/>
      <c r="AJ58" s="6">
        <f>ROUND((AF58-AH58),5)</f>
        <v>-63.34</v>
      </c>
      <c r="AK58" s="7"/>
      <c r="AL58" s="8">
        <f>ROUND(IF(AH58=0, IF(AF58=0, 0, 1), AF58/AH58),5)</f>
        <v>0.57301000000000002</v>
      </c>
      <c r="AM58" s="7"/>
      <c r="AN58" s="6">
        <f>ROUND(SUM(AN54:AN57),5)</f>
        <v>70</v>
      </c>
      <c r="AO58" s="7"/>
      <c r="AP58" s="6">
        <f>ROUND(SUM(AP54:AP57),5)</f>
        <v>148.34</v>
      </c>
      <c r="AQ58" s="7"/>
      <c r="AR58" s="6">
        <f>ROUND((AN58-AP58),5)</f>
        <v>-78.34</v>
      </c>
      <c r="AS58" s="7"/>
      <c r="AT58" s="8">
        <f>ROUND(IF(AP58=0, IF(AN58=0, 0, 1), AN58/AP58),5)</f>
        <v>0.47188999999999998</v>
      </c>
      <c r="AU58" s="7"/>
      <c r="AV58" s="6">
        <f>ROUND(SUM(AV54:AV57),5)</f>
        <v>87</v>
      </c>
      <c r="AW58" s="7"/>
      <c r="AX58" s="6">
        <f>ROUND(SUM(AX54:AX57),5)</f>
        <v>148.34</v>
      </c>
      <c r="AY58" s="7"/>
      <c r="AZ58" s="6">
        <f>ROUND((AV58-AX58),5)</f>
        <v>-61.34</v>
      </c>
      <c r="BA58" s="7"/>
      <c r="BB58" s="8">
        <f>ROUND(IF(AX58=0, IF(AV58=0, 0, 1), AV58/AX58),5)</f>
        <v>0.58648999999999996</v>
      </c>
      <c r="BC58" s="7"/>
      <c r="BD58" s="6">
        <f>ROUND(SUM(BD54:BD57),5)</f>
        <v>40</v>
      </c>
      <c r="BE58" s="7"/>
      <c r="BF58" s="6">
        <f>ROUND(SUM(BF54:BF57),5)</f>
        <v>148.34</v>
      </c>
      <c r="BG58" s="7"/>
      <c r="BH58" s="6">
        <f>ROUND((BD58-BF58),5)</f>
        <v>-108.34</v>
      </c>
      <c r="BI58" s="7"/>
      <c r="BJ58" s="8">
        <f>ROUND(IF(BF58=0, IF(BD58=0, 0, 1), BD58/BF58),5)</f>
        <v>0.26965</v>
      </c>
      <c r="BK58" s="7"/>
      <c r="BL58" s="6">
        <f>ROUND(H58+P58+X58+AF58+AN58+AV58+BD58,5)</f>
        <v>997.5</v>
      </c>
      <c r="BM58" s="7"/>
      <c r="BN58" s="6">
        <f>ROUND(J58+R58+Z58+AH58+AP58+AX58+BF58,5)</f>
        <v>1038.3800000000001</v>
      </c>
      <c r="BO58" s="7"/>
      <c r="BP58" s="6">
        <f>ROUND((BL58-BN58),5)</f>
        <v>-40.880000000000003</v>
      </c>
      <c r="BQ58" s="7"/>
      <c r="BR58" s="8">
        <f>ROUND(IF(BN58=0, IF(BL58=0, 0, 1), BL58/BN58),5)</f>
        <v>0.96062999999999998</v>
      </c>
    </row>
    <row r="59" spans="1:70" ht="15" thickBot="1" x14ac:dyDescent="0.35">
      <c r="A59" s="2"/>
      <c r="B59" s="2"/>
      <c r="C59" s="2"/>
      <c r="D59" s="2"/>
      <c r="E59" s="2" t="s">
        <v>68</v>
      </c>
      <c r="F59" s="2"/>
      <c r="G59" s="2"/>
      <c r="H59" s="10">
        <v>0</v>
      </c>
      <c r="I59" s="7"/>
      <c r="J59" s="10">
        <v>33.340000000000003</v>
      </c>
      <c r="K59" s="7"/>
      <c r="L59" s="10">
        <f>ROUND((H59-J59),5)</f>
        <v>-33.340000000000003</v>
      </c>
      <c r="M59" s="7"/>
      <c r="N59" s="11">
        <f>ROUND(IF(J59=0, IF(H59=0, 0, 1), H59/J59),5)</f>
        <v>0</v>
      </c>
      <c r="O59" s="7"/>
      <c r="P59" s="10">
        <v>0</v>
      </c>
      <c r="Q59" s="7"/>
      <c r="R59" s="10">
        <v>33.340000000000003</v>
      </c>
      <c r="S59" s="7"/>
      <c r="T59" s="10">
        <f>ROUND((P59-R59),5)</f>
        <v>-33.340000000000003</v>
      </c>
      <c r="U59" s="7"/>
      <c r="V59" s="11">
        <f>ROUND(IF(R59=0, IF(P59=0, 0, 1), P59/R59),5)</f>
        <v>0</v>
      </c>
      <c r="W59" s="7"/>
      <c r="X59" s="10">
        <v>0</v>
      </c>
      <c r="Y59" s="7"/>
      <c r="Z59" s="10">
        <v>33.340000000000003</v>
      </c>
      <c r="AA59" s="7"/>
      <c r="AB59" s="10">
        <f>ROUND((X59-Z59),5)</f>
        <v>-33.340000000000003</v>
      </c>
      <c r="AC59" s="7"/>
      <c r="AD59" s="11">
        <f>ROUND(IF(Z59=0, IF(X59=0, 0, 1), X59/Z59),5)</f>
        <v>0</v>
      </c>
      <c r="AE59" s="7"/>
      <c r="AF59" s="10">
        <v>0</v>
      </c>
      <c r="AG59" s="7"/>
      <c r="AH59" s="10">
        <v>33.340000000000003</v>
      </c>
      <c r="AI59" s="7"/>
      <c r="AJ59" s="10">
        <f>ROUND((AF59-AH59),5)</f>
        <v>-33.340000000000003</v>
      </c>
      <c r="AK59" s="7"/>
      <c r="AL59" s="11">
        <f>ROUND(IF(AH59=0, IF(AF59=0, 0, 1), AF59/AH59),5)</f>
        <v>0</v>
      </c>
      <c r="AM59" s="7"/>
      <c r="AN59" s="10">
        <v>0</v>
      </c>
      <c r="AO59" s="7"/>
      <c r="AP59" s="10">
        <v>33.340000000000003</v>
      </c>
      <c r="AQ59" s="7"/>
      <c r="AR59" s="10">
        <f>ROUND((AN59-AP59),5)</f>
        <v>-33.340000000000003</v>
      </c>
      <c r="AS59" s="7"/>
      <c r="AT59" s="11">
        <f>ROUND(IF(AP59=0, IF(AN59=0, 0, 1), AN59/AP59),5)</f>
        <v>0</v>
      </c>
      <c r="AU59" s="7"/>
      <c r="AV59" s="10">
        <v>0</v>
      </c>
      <c r="AW59" s="7"/>
      <c r="AX59" s="10">
        <v>33.340000000000003</v>
      </c>
      <c r="AY59" s="7"/>
      <c r="AZ59" s="10">
        <f>ROUND((AV59-AX59),5)</f>
        <v>-33.340000000000003</v>
      </c>
      <c r="BA59" s="7"/>
      <c r="BB59" s="11">
        <f>ROUND(IF(AX59=0, IF(AV59=0, 0, 1), AV59/AX59),5)</f>
        <v>0</v>
      </c>
      <c r="BC59" s="7"/>
      <c r="BD59" s="10">
        <v>0</v>
      </c>
      <c r="BE59" s="7"/>
      <c r="BF59" s="10">
        <v>33.340000000000003</v>
      </c>
      <c r="BG59" s="7"/>
      <c r="BH59" s="10">
        <f>ROUND((BD59-BF59),5)</f>
        <v>-33.340000000000003</v>
      </c>
      <c r="BI59" s="7"/>
      <c r="BJ59" s="11">
        <f>ROUND(IF(BF59=0, IF(BD59=0, 0, 1), BD59/BF59),5)</f>
        <v>0</v>
      </c>
      <c r="BK59" s="7"/>
      <c r="BL59" s="10">
        <f>ROUND(H59+P59+X59+AF59+AN59+AV59+BD59,5)</f>
        <v>0</v>
      </c>
      <c r="BM59" s="7"/>
      <c r="BN59" s="10">
        <f>ROUND(J59+R59+Z59+AH59+AP59+AX59+BF59,5)</f>
        <v>233.38</v>
      </c>
      <c r="BO59" s="7"/>
      <c r="BP59" s="10">
        <f>ROUND((BL59-BN59),5)</f>
        <v>-233.38</v>
      </c>
      <c r="BQ59" s="7"/>
      <c r="BR59" s="11">
        <f>ROUND(IF(BN59=0, IF(BL59=0, 0, 1), BL59/BN59),5)</f>
        <v>0</v>
      </c>
    </row>
    <row r="60" spans="1:70" ht="15" thickBot="1" x14ac:dyDescent="0.35">
      <c r="A60" s="2"/>
      <c r="B60" s="2"/>
      <c r="C60" s="2"/>
      <c r="D60" s="2" t="s">
        <v>69</v>
      </c>
      <c r="E60" s="2"/>
      <c r="F60" s="2"/>
      <c r="G60" s="2"/>
      <c r="H60" s="15">
        <f>ROUND(SUM(H17:H19)+H23+H40+H49+H53+SUM(H58:H59),5)</f>
        <v>31949.37</v>
      </c>
      <c r="I60" s="7"/>
      <c r="J60" s="15">
        <f>ROUND(SUM(J17:J19)+J23+J40+J49+J53+SUM(J58:J59),5)</f>
        <v>5500.03</v>
      </c>
      <c r="K60" s="7"/>
      <c r="L60" s="15">
        <f>ROUND((H60-J60),5)</f>
        <v>26449.34</v>
      </c>
      <c r="M60" s="7"/>
      <c r="N60" s="16">
        <f>ROUND(IF(J60=0, IF(H60=0, 0, 1), H60/J60),5)</f>
        <v>5.8089399999999998</v>
      </c>
      <c r="O60" s="7"/>
      <c r="P60" s="15">
        <f>ROUND(SUM(P17:P19)+P23+P40+P49+P53+SUM(P58:P59),5)</f>
        <v>17800.73</v>
      </c>
      <c r="Q60" s="7"/>
      <c r="R60" s="15">
        <f>ROUND(SUM(R17:R19)+R23+R40+R49+R53+SUM(R58:R59),5)</f>
        <v>5500.03</v>
      </c>
      <c r="S60" s="7"/>
      <c r="T60" s="15">
        <f>ROUND((P60-R60),5)</f>
        <v>12300.7</v>
      </c>
      <c r="U60" s="7"/>
      <c r="V60" s="16">
        <f>ROUND(IF(R60=0, IF(P60=0, 0, 1), P60/R60),5)</f>
        <v>3.2364799999999998</v>
      </c>
      <c r="W60" s="7"/>
      <c r="X60" s="15">
        <f>ROUND(SUM(X17:X19)+X23+X40+X49+X53+SUM(X58:X59),5)</f>
        <v>82208</v>
      </c>
      <c r="Y60" s="7"/>
      <c r="Z60" s="15">
        <f>ROUND(SUM(Z17:Z19)+Z23+Z40+Z49+Z53+SUM(Z58:Z59),5)</f>
        <v>5500.03</v>
      </c>
      <c r="AA60" s="7"/>
      <c r="AB60" s="15">
        <f>ROUND((X60-Z60),5)</f>
        <v>76707.97</v>
      </c>
      <c r="AC60" s="7"/>
      <c r="AD60" s="16">
        <f>ROUND(IF(Z60=0, IF(X60=0, 0, 1), X60/Z60),5)</f>
        <v>14.94683</v>
      </c>
      <c r="AE60" s="7"/>
      <c r="AF60" s="15">
        <f>ROUND(SUM(AF17:AF19)+AF23+AF40+AF49+AF53+SUM(AF58:AF59),5)</f>
        <v>27266.16</v>
      </c>
      <c r="AG60" s="7"/>
      <c r="AH60" s="15">
        <f>ROUND(SUM(AH17:AH19)+AH23+AH40+AH49+AH53+SUM(AH58:AH59),5)</f>
        <v>5500.03</v>
      </c>
      <c r="AI60" s="7"/>
      <c r="AJ60" s="15">
        <f>ROUND((AF60-AH60),5)</f>
        <v>21766.13</v>
      </c>
      <c r="AK60" s="7"/>
      <c r="AL60" s="16">
        <f>ROUND(IF(AH60=0, IF(AF60=0, 0, 1), AF60/AH60),5)</f>
        <v>4.9574600000000002</v>
      </c>
      <c r="AM60" s="7"/>
      <c r="AN60" s="15">
        <f>ROUND(SUM(AN17:AN19)+AN23+AN40+AN49+AN53+SUM(AN58:AN59),5)</f>
        <v>4520.05</v>
      </c>
      <c r="AO60" s="7"/>
      <c r="AP60" s="15">
        <f>ROUND(SUM(AP17:AP19)+AP23+AP40+AP49+AP53+SUM(AP58:AP59),5)</f>
        <v>5500.03</v>
      </c>
      <c r="AQ60" s="7"/>
      <c r="AR60" s="15">
        <f>ROUND((AN60-AP60),5)</f>
        <v>-979.98</v>
      </c>
      <c r="AS60" s="7"/>
      <c r="AT60" s="16">
        <f>ROUND(IF(AP60=0, IF(AN60=0, 0, 1), AN60/AP60),5)</f>
        <v>0.82181999999999999</v>
      </c>
      <c r="AU60" s="7"/>
      <c r="AV60" s="15">
        <f>ROUND(SUM(AV17:AV19)+AV23+AV40+AV49+AV53+SUM(AV58:AV59),5)</f>
        <v>8927.11</v>
      </c>
      <c r="AW60" s="7"/>
      <c r="AX60" s="15">
        <f>ROUND(SUM(AX17:AX19)+AX23+AX40+AX49+AX53+SUM(AX58:AX59),5)</f>
        <v>5500.03</v>
      </c>
      <c r="AY60" s="7"/>
      <c r="AZ60" s="15">
        <f>ROUND((AV60-AX60),5)</f>
        <v>3427.08</v>
      </c>
      <c r="BA60" s="7"/>
      <c r="BB60" s="16">
        <f>ROUND(IF(AX60=0, IF(AV60=0, 0, 1), AV60/AX60),5)</f>
        <v>1.6231</v>
      </c>
      <c r="BC60" s="7"/>
      <c r="BD60" s="15">
        <f>ROUND(SUM(BD17:BD19)+BD23+BD40+BD49+BD53+SUM(BD58:BD59),5)</f>
        <v>7151.02</v>
      </c>
      <c r="BE60" s="7"/>
      <c r="BF60" s="15">
        <f>ROUND(SUM(BF17:BF19)+BF23+BF40+BF49+BF53+SUM(BF58:BF59),5)</f>
        <v>5500.03</v>
      </c>
      <c r="BG60" s="7"/>
      <c r="BH60" s="15">
        <f>ROUND((BD60-BF60),5)</f>
        <v>1650.99</v>
      </c>
      <c r="BI60" s="7"/>
      <c r="BJ60" s="16">
        <f>ROUND(IF(BF60=0, IF(BD60=0, 0, 1), BD60/BF60),5)</f>
        <v>1.3001799999999999</v>
      </c>
      <c r="BK60" s="7"/>
      <c r="BL60" s="15">
        <f>ROUND(H60+P60+X60+AF60+AN60+AV60+BD60,5)</f>
        <v>179822.44</v>
      </c>
      <c r="BM60" s="7"/>
      <c r="BN60" s="15">
        <f>ROUND(J60+R60+Z60+AH60+AP60+AX60+BF60,5)</f>
        <v>38500.21</v>
      </c>
      <c r="BO60" s="7"/>
      <c r="BP60" s="15">
        <f>ROUND((BL60-BN60),5)</f>
        <v>141322.23000000001</v>
      </c>
      <c r="BQ60" s="7"/>
      <c r="BR60" s="16">
        <f>ROUND(IF(BN60=0, IF(BL60=0, 0, 1), BL60/BN60),5)</f>
        <v>4.6706899999999996</v>
      </c>
    </row>
    <row r="61" spans="1:70" ht="15" thickBot="1" x14ac:dyDescent="0.35">
      <c r="A61" s="2"/>
      <c r="B61" s="2"/>
      <c r="C61" s="2" t="s">
        <v>70</v>
      </c>
      <c r="D61" s="2"/>
      <c r="E61" s="2"/>
      <c r="F61" s="2"/>
      <c r="G61" s="2"/>
      <c r="H61" s="15">
        <f>ROUND(H16+H60,5)</f>
        <v>31949.37</v>
      </c>
      <c r="I61" s="7"/>
      <c r="J61" s="15">
        <f>ROUND(J16+J60,5)</f>
        <v>5500.03</v>
      </c>
      <c r="K61" s="7"/>
      <c r="L61" s="15">
        <f>ROUND((H61-J61),5)</f>
        <v>26449.34</v>
      </c>
      <c r="M61" s="7"/>
      <c r="N61" s="16">
        <f>ROUND(IF(J61=0, IF(H61=0, 0, 1), H61/J61),5)</f>
        <v>5.8089399999999998</v>
      </c>
      <c r="O61" s="7"/>
      <c r="P61" s="15">
        <f>ROUND(P16+P60,5)</f>
        <v>17800.73</v>
      </c>
      <c r="Q61" s="7"/>
      <c r="R61" s="15">
        <f>ROUND(R16+R60,5)</f>
        <v>5500.03</v>
      </c>
      <c r="S61" s="7"/>
      <c r="T61" s="15">
        <f>ROUND((P61-R61),5)</f>
        <v>12300.7</v>
      </c>
      <c r="U61" s="7"/>
      <c r="V61" s="16">
        <f>ROUND(IF(R61=0, IF(P61=0, 0, 1), P61/R61),5)</f>
        <v>3.2364799999999998</v>
      </c>
      <c r="W61" s="7"/>
      <c r="X61" s="15">
        <f>ROUND(X16+X60,5)</f>
        <v>82208</v>
      </c>
      <c r="Y61" s="7"/>
      <c r="Z61" s="15">
        <f>ROUND(Z16+Z60,5)</f>
        <v>5500.03</v>
      </c>
      <c r="AA61" s="7"/>
      <c r="AB61" s="15">
        <f>ROUND((X61-Z61),5)</f>
        <v>76707.97</v>
      </c>
      <c r="AC61" s="7"/>
      <c r="AD61" s="16">
        <f>ROUND(IF(Z61=0, IF(X61=0, 0, 1), X61/Z61),5)</f>
        <v>14.94683</v>
      </c>
      <c r="AE61" s="7"/>
      <c r="AF61" s="15">
        <f>ROUND(AF16+AF60,5)</f>
        <v>27266.16</v>
      </c>
      <c r="AG61" s="7"/>
      <c r="AH61" s="15">
        <f>ROUND(AH16+AH60,5)</f>
        <v>5500.03</v>
      </c>
      <c r="AI61" s="7"/>
      <c r="AJ61" s="15">
        <f>ROUND((AF61-AH61),5)</f>
        <v>21766.13</v>
      </c>
      <c r="AK61" s="7"/>
      <c r="AL61" s="16">
        <f>ROUND(IF(AH61=0, IF(AF61=0, 0, 1), AF61/AH61),5)</f>
        <v>4.9574600000000002</v>
      </c>
      <c r="AM61" s="7"/>
      <c r="AN61" s="15">
        <f>ROUND(AN16+AN60,5)</f>
        <v>4520.05</v>
      </c>
      <c r="AO61" s="7"/>
      <c r="AP61" s="15">
        <f>ROUND(AP16+AP60,5)</f>
        <v>5500.03</v>
      </c>
      <c r="AQ61" s="7"/>
      <c r="AR61" s="15">
        <f>ROUND((AN61-AP61),5)</f>
        <v>-979.98</v>
      </c>
      <c r="AS61" s="7"/>
      <c r="AT61" s="16">
        <f>ROUND(IF(AP61=0, IF(AN61=0, 0, 1), AN61/AP61),5)</f>
        <v>0.82181999999999999</v>
      </c>
      <c r="AU61" s="7"/>
      <c r="AV61" s="15">
        <f>ROUND(AV16+AV60,5)</f>
        <v>8927.11</v>
      </c>
      <c r="AW61" s="7"/>
      <c r="AX61" s="15">
        <f>ROUND(AX16+AX60,5)</f>
        <v>5500.03</v>
      </c>
      <c r="AY61" s="7"/>
      <c r="AZ61" s="15">
        <f>ROUND((AV61-AX61),5)</f>
        <v>3427.08</v>
      </c>
      <c r="BA61" s="7"/>
      <c r="BB61" s="16">
        <f>ROUND(IF(AX61=0, IF(AV61=0, 0, 1), AV61/AX61),5)</f>
        <v>1.6231</v>
      </c>
      <c r="BC61" s="7"/>
      <c r="BD61" s="15">
        <f>ROUND(BD16+BD60,5)</f>
        <v>7151.02</v>
      </c>
      <c r="BE61" s="7"/>
      <c r="BF61" s="15">
        <f>ROUND(BF16+BF60,5)</f>
        <v>5500.03</v>
      </c>
      <c r="BG61" s="7"/>
      <c r="BH61" s="15">
        <f>ROUND((BD61-BF61),5)</f>
        <v>1650.99</v>
      </c>
      <c r="BI61" s="7"/>
      <c r="BJ61" s="16">
        <f>ROUND(IF(BF61=0, IF(BD61=0, 0, 1), BD61/BF61),5)</f>
        <v>1.3001799999999999</v>
      </c>
      <c r="BK61" s="7"/>
      <c r="BL61" s="15">
        <f>ROUND(H61+P61+X61+AF61+AN61+AV61+BD61,5)</f>
        <v>179822.44</v>
      </c>
      <c r="BM61" s="7"/>
      <c r="BN61" s="15">
        <f>ROUND(J61+R61+Z61+AH61+AP61+AX61+BF61,5)</f>
        <v>38500.21</v>
      </c>
      <c r="BO61" s="7"/>
      <c r="BP61" s="15">
        <f>ROUND((BL61-BN61),5)</f>
        <v>141322.23000000001</v>
      </c>
      <c r="BQ61" s="7"/>
      <c r="BR61" s="16">
        <f>ROUND(IF(BN61=0, IF(BL61=0, 0, 1), BL61/BN61),5)</f>
        <v>4.6706899999999996</v>
      </c>
    </row>
    <row r="62" spans="1:70" ht="15" thickBot="1" x14ac:dyDescent="0.35">
      <c r="A62" s="2"/>
      <c r="B62" s="2" t="s">
        <v>71</v>
      </c>
      <c r="C62" s="2"/>
      <c r="D62" s="2"/>
      <c r="E62" s="2"/>
      <c r="F62" s="2"/>
      <c r="G62" s="2"/>
      <c r="H62" s="15">
        <f>ROUND(H3+H15-H61,5)</f>
        <v>-18487.23</v>
      </c>
      <c r="I62" s="7"/>
      <c r="J62" s="15">
        <f>ROUND(J3+J15-J61,5)</f>
        <v>-5500.03</v>
      </c>
      <c r="K62" s="7"/>
      <c r="L62" s="15">
        <f>ROUND((H62-J62),5)</f>
        <v>-12987.2</v>
      </c>
      <c r="M62" s="7"/>
      <c r="N62" s="16">
        <f>ROUND(IF(J62=0, IF(H62=0, 0, 1), H62/J62),5)</f>
        <v>3.3613</v>
      </c>
      <c r="O62" s="7"/>
      <c r="P62" s="15">
        <f>ROUND(P3+P15-P61,5)</f>
        <v>-2791.26</v>
      </c>
      <c r="Q62" s="7"/>
      <c r="R62" s="15">
        <f>ROUND(R3+R15-R61,5)</f>
        <v>-5500.03</v>
      </c>
      <c r="S62" s="7"/>
      <c r="T62" s="15">
        <f>ROUND((P62-R62),5)</f>
        <v>2708.77</v>
      </c>
      <c r="U62" s="7"/>
      <c r="V62" s="16">
        <f>ROUND(IF(R62=0, IF(P62=0, 0, 1), P62/R62),5)</f>
        <v>0.50749999999999995</v>
      </c>
      <c r="W62" s="7"/>
      <c r="X62" s="15">
        <f>ROUND(X3+X15-X61,5)</f>
        <v>-68197.25</v>
      </c>
      <c r="Y62" s="7"/>
      <c r="Z62" s="15">
        <f>ROUND(Z3+Z15-Z61,5)</f>
        <v>-5500.03</v>
      </c>
      <c r="AA62" s="7"/>
      <c r="AB62" s="15">
        <f>ROUND((X62-Z62),5)</f>
        <v>-62697.22</v>
      </c>
      <c r="AC62" s="7"/>
      <c r="AD62" s="16">
        <f>ROUND(IF(Z62=0, IF(X62=0, 0, 1), X62/Z62),5)</f>
        <v>12.399430000000001</v>
      </c>
      <c r="AE62" s="7"/>
      <c r="AF62" s="15">
        <f>ROUND(AF3+AF15-AF61,5)</f>
        <v>-13181.62</v>
      </c>
      <c r="AG62" s="7"/>
      <c r="AH62" s="15">
        <f>ROUND(AH3+AH15-AH61,5)</f>
        <v>-5500.03</v>
      </c>
      <c r="AI62" s="7"/>
      <c r="AJ62" s="15">
        <f>ROUND((AF62-AH62),5)</f>
        <v>-7681.59</v>
      </c>
      <c r="AK62" s="7"/>
      <c r="AL62" s="16">
        <f>ROUND(IF(AH62=0, IF(AF62=0, 0, 1), AF62/AH62),5)</f>
        <v>2.3966500000000002</v>
      </c>
      <c r="AM62" s="7"/>
      <c r="AN62" s="15">
        <f>ROUND(AN3+AN15-AN61,5)</f>
        <v>9498.4699999999993</v>
      </c>
      <c r="AO62" s="7"/>
      <c r="AP62" s="15">
        <f>ROUND(AP3+AP15-AP61,5)</f>
        <v>-5500.03</v>
      </c>
      <c r="AQ62" s="7"/>
      <c r="AR62" s="15">
        <f>ROUND((AN62-AP62),5)</f>
        <v>14998.5</v>
      </c>
      <c r="AS62" s="7"/>
      <c r="AT62" s="16">
        <f>ROUND(IF(AP62=0, IF(AN62=0, 0, 1), AN62/AP62),5)</f>
        <v>-1.72699</v>
      </c>
      <c r="AU62" s="7"/>
      <c r="AV62" s="15">
        <f>ROUND(AV3+AV15-AV61,5)</f>
        <v>5004.46</v>
      </c>
      <c r="AW62" s="7"/>
      <c r="AX62" s="15">
        <f>ROUND(AX3+AX15-AX61,5)</f>
        <v>-5500.03</v>
      </c>
      <c r="AY62" s="7"/>
      <c r="AZ62" s="15">
        <f>ROUND((AV62-AX62),5)</f>
        <v>10504.49</v>
      </c>
      <c r="BA62" s="7"/>
      <c r="BB62" s="16">
        <f>ROUND(IF(AX62=0, IF(AV62=0, 0, 1), AV62/AX62),5)</f>
        <v>-0.90990000000000004</v>
      </c>
      <c r="BC62" s="7"/>
      <c r="BD62" s="15">
        <f>ROUND(BD3+BD15-BD61,5)</f>
        <v>6321.6</v>
      </c>
      <c r="BE62" s="7"/>
      <c r="BF62" s="15">
        <f>ROUND(BF3+BF15-BF61,5)</f>
        <v>-5500.03</v>
      </c>
      <c r="BG62" s="7"/>
      <c r="BH62" s="15">
        <f>ROUND((BD62-BF62),5)</f>
        <v>11821.63</v>
      </c>
      <c r="BI62" s="7"/>
      <c r="BJ62" s="16">
        <f>ROUND(IF(BF62=0, IF(BD62=0, 0, 1), BD62/BF62),5)</f>
        <v>-1.1493800000000001</v>
      </c>
      <c r="BK62" s="7"/>
      <c r="BL62" s="15">
        <f>ROUND(H62+P62+X62+AF62+AN62+AV62+BD62,5)</f>
        <v>-81832.83</v>
      </c>
      <c r="BM62" s="7"/>
      <c r="BN62" s="15">
        <f>ROUND(J62+R62+Z62+AH62+AP62+AX62+BF62,5)</f>
        <v>-38500.21</v>
      </c>
      <c r="BO62" s="7"/>
      <c r="BP62" s="15">
        <f>ROUND((BL62-BN62),5)</f>
        <v>-43332.62</v>
      </c>
      <c r="BQ62" s="7"/>
      <c r="BR62" s="16">
        <f>ROUND(IF(BN62=0, IF(BL62=0, 0, 1), BL62/BN62),5)</f>
        <v>2.1255199999999999</v>
      </c>
    </row>
    <row r="63" spans="1:70" s="19" customFormat="1" ht="10.8" thickBot="1" x14ac:dyDescent="0.25">
      <c r="A63" s="2" t="s">
        <v>72</v>
      </c>
      <c r="B63" s="2"/>
      <c r="C63" s="2"/>
      <c r="D63" s="2"/>
      <c r="E63" s="2"/>
      <c r="F63" s="2"/>
      <c r="G63" s="2"/>
      <c r="H63" s="17">
        <f>H62</f>
        <v>-18487.23</v>
      </c>
      <c r="I63" s="2"/>
      <c r="J63" s="17">
        <f>J62</f>
        <v>-5500.03</v>
      </c>
      <c r="K63" s="2"/>
      <c r="L63" s="17">
        <f>ROUND((H63-J63),5)</f>
        <v>-12987.2</v>
      </c>
      <c r="M63" s="2"/>
      <c r="N63" s="18">
        <f>ROUND(IF(J63=0, IF(H63=0, 0, 1), H63/J63),5)</f>
        <v>3.3613</v>
      </c>
      <c r="O63" s="2"/>
      <c r="P63" s="17">
        <f>P62</f>
        <v>-2791.26</v>
      </c>
      <c r="Q63" s="2"/>
      <c r="R63" s="17">
        <f>R62</f>
        <v>-5500.03</v>
      </c>
      <c r="S63" s="2"/>
      <c r="T63" s="17">
        <f>ROUND((P63-R63),5)</f>
        <v>2708.77</v>
      </c>
      <c r="U63" s="2"/>
      <c r="V63" s="18">
        <f>ROUND(IF(R63=0, IF(P63=0, 0, 1), P63/R63),5)</f>
        <v>0.50749999999999995</v>
      </c>
      <c r="W63" s="2"/>
      <c r="X63" s="17">
        <f>X62</f>
        <v>-68197.25</v>
      </c>
      <c r="Y63" s="2"/>
      <c r="Z63" s="17">
        <f>Z62</f>
        <v>-5500.03</v>
      </c>
      <c r="AA63" s="2"/>
      <c r="AB63" s="17">
        <f>ROUND((X63-Z63),5)</f>
        <v>-62697.22</v>
      </c>
      <c r="AC63" s="2"/>
      <c r="AD63" s="18">
        <f>ROUND(IF(Z63=0, IF(X63=0, 0, 1), X63/Z63),5)</f>
        <v>12.399430000000001</v>
      </c>
      <c r="AE63" s="2"/>
      <c r="AF63" s="17">
        <f>AF62</f>
        <v>-13181.62</v>
      </c>
      <c r="AG63" s="2"/>
      <c r="AH63" s="17">
        <f>AH62</f>
        <v>-5500.03</v>
      </c>
      <c r="AI63" s="2"/>
      <c r="AJ63" s="17">
        <f>ROUND((AF63-AH63),5)</f>
        <v>-7681.59</v>
      </c>
      <c r="AK63" s="2"/>
      <c r="AL63" s="18">
        <f>ROUND(IF(AH63=0, IF(AF63=0, 0, 1), AF63/AH63),5)</f>
        <v>2.3966500000000002</v>
      </c>
      <c r="AM63" s="2"/>
      <c r="AN63" s="17">
        <f>AN62</f>
        <v>9498.4699999999993</v>
      </c>
      <c r="AO63" s="2"/>
      <c r="AP63" s="17">
        <f>AP62</f>
        <v>-5500.03</v>
      </c>
      <c r="AQ63" s="2"/>
      <c r="AR63" s="17">
        <f>ROUND((AN63-AP63),5)</f>
        <v>14998.5</v>
      </c>
      <c r="AS63" s="2"/>
      <c r="AT63" s="18">
        <f>ROUND(IF(AP63=0, IF(AN63=0, 0, 1), AN63/AP63),5)</f>
        <v>-1.72699</v>
      </c>
      <c r="AU63" s="2"/>
      <c r="AV63" s="17">
        <f>AV62</f>
        <v>5004.46</v>
      </c>
      <c r="AW63" s="2"/>
      <c r="AX63" s="17">
        <f>AX62</f>
        <v>-5500.03</v>
      </c>
      <c r="AY63" s="2"/>
      <c r="AZ63" s="17">
        <f>ROUND((AV63-AX63),5)</f>
        <v>10504.49</v>
      </c>
      <c r="BA63" s="2"/>
      <c r="BB63" s="18">
        <f>ROUND(IF(AX63=0, IF(AV63=0, 0, 1), AV63/AX63),5)</f>
        <v>-0.90990000000000004</v>
      </c>
      <c r="BC63" s="2"/>
      <c r="BD63" s="17">
        <f>BD62</f>
        <v>6321.6</v>
      </c>
      <c r="BE63" s="2"/>
      <c r="BF63" s="17">
        <f>BF62</f>
        <v>-5500.03</v>
      </c>
      <c r="BG63" s="2"/>
      <c r="BH63" s="17">
        <f>ROUND((BD63-BF63),5)</f>
        <v>11821.63</v>
      </c>
      <c r="BI63" s="2"/>
      <c r="BJ63" s="18">
        <f>ROUND(IF(BF63=0, IF(BD63=0, 0, 1), BD63/BF63),5)</f>
        <v>-1.1493800000000001</v>
      </c>
      <c r="BK63" s="2"/>
      <c r="BL63" s="17">
        <f>ROUND(H63+P63+X63+AF63+AN63+AV63+BD63,5)</f>
        <v>-81832.83</v>
      </c>
      <c r="BM63" s="2"/>
      <c r="BN63" s="17">
        <f>ROUND(J63+R63+Z63+AH63+AP63+AX63+BF63,5)</f>
        <v>-38500.21</v>
      </c>
      <c r="BO63" s="2"/>
      <c r="BP63" s="17">
        <f>ROUND((BL63-BN63),5)</f>
        <v>-43332.62</v>
      </c>
      <c r="BQ63" s="2"/>
      <c r="BR63" s="18">
        <f>ROUND(IF(BN63=0, IF(BL63=0, 0, 1), BL63/BN63),5)</f>
        <v>2.1255199999999999</v>
      </c>
    </row>
    <row r="64" spans="1:70" ht="15" thickTop="1" x14ac:dyDescent="0.3"/>
  </sheetData>
  <pageMargins left="0.7" right="0.7" top="0.75" bottom="0.75" header="0.1" footer="0.3"/>
  <pageSetup orientation="portrait" r:id="rId1"/>
  <headerFooter>
    <oddHeader>&amp;L&amp;"Arial,Bold"&amp;8 3:10 PM
&amp;"Arial,Bold"&amp;8 02/07/23
&amp;"Arial,Bold"&amp;8 Cash Basis&amp;C&amp;"Arial,Bold"&amp;12 Association of Unit Owners of the Island
&amp;"Arial,Bold"&amp;14 Profit &amp;&amp; Loss Budget vs. Actual
&amp;"Arial,Bold"&amp;10 July 2022 through January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dcterms:created xsi:type="dcterms:W3CDTF">2023-02-07T23:10:54Z</dcterms:created>
  <dcterms:modified xsi:type="dcterms:W3CDTF">2023-02-07T23:13:03Z</dcterms:modified>
</cp:coreProperties>
</file>